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35" tabRatio="725" activeTab="0"/>
  </bookViews>
  <sheets>
    <sheet name="ห้วยยอด" sheetId="1" r:id="rId1"/>
  </sheets>
  <definedNames/>
  <calcPr fullCalcOnLoad="1"/>
</workbook>
</file>

<file path=xl/sharedStrings.xml><?xml version="1.0" encoding="utf-8"?>
<sst xmlns="http://schemas.openxmlformats.org/spreadsheetml/2006/main" count="179" uniqueCount="91">
  <si>
    <t>ลำดับ</t>
  </si>
  <si>
    <t>เลขที่ตำแหน่ง</t>
  </si>
  <si>
    <t>ชื่อ-สกุล</t>
  </si>
  <si>
    <t>เลขที่บัตรประจำตัวประชาชน</t>
  </si>
  <si>
    <t>ตำแหน่ง</t>
  </si>
  <si>
    <t>กลุ่มงาน</t>
  </si>
  <si>
    <t>สังกัด สกร.จังหวัด</t>
  </si>
  <si>
    <t>สังกัด สกร.อำเภอ</t>
  </si>
  <si>
    <t xml:space="preserve">คะแนนประเมินครั้งที่ 1 </t>
  </si>
  <si>
    <t>คะแนนประเมินครั้งที่ 2</t>
  </si>
  <si>
    <t xml:space="preserve">คะแนนประเมินเฉลี่ยทั้งปี (1+2)/2 </t>
  </si>
  <si>
    <t>ร้อยละที่ได้เลื่อน</t>
  </si>
  <si>
    <t>จำนวนเงินที่ได้เลื่อน</t>
  </si>
  <si>
    <t>จำนวนเงินที่ได้เลื่อน(ปัดเศษ)</t>
  </si>
  <si>
    <t>เงินเพิ่มการครองชีพชั่วคราว</t>
  </si>
  <si>
    <t>ระดับการประเมิน</t>
  </si>
  <si>
    <t>หมายเหตุ</t>
  </si>
  <si>
    <t>ผลสัมฤทธิ์</t>
  </si>
  <si>
    <t>สมรรถนะ</t>
  </si>
  <si>
    <t>รวม</t>
  </si>
  <si>
    <t>80 คะแนน</t>
  </si>
  <si>
    <t>20 คะแนน</t>
  </si>
  <si>
    <t>100 คะแนน</t>
  </si>
  <si>
    <t>(100คะแนน)</t>
  </si>
  <si>
    <t xml:space="preserve">(1) </t>
  </si>
  <si>
    <t>(2)</t>
  </si>
  <si>
    <t xml:space="preserve">(3) </t>
  </si>
  <si>
    <t>(2)+(3) /2 = (4)</t>
  </si>
  <si>
    <t xml:space="preserve">(5) </t>
  </si>
  <si>
    <t>(1)x(5) /100 = (6)</t>
  </si>
  <si>
    <t xml:space="preserve">(7) </t>
  </si>
  <si>
    <t>(1) + (7) = (8)</t>
  </si>
  <si>
    <t>(9)</t>
  </si>
  <si>
    <t>(10)</t>
  </si>
  <si>
    <t>นางสาว</t>
  </si>
  <si>
    <t>บริหารทั่วไป</t>
  </si>
  <si>
    <t>ตรัง</t>
  </si>
  <si>
    <t>นาง</t>
  </si>
  <si>
    <t>ครูอาสาสมัคร</t>
  </si>
  <si>
    <t>นาย</t>
  </si>
  <si>
    <t>ครู กศน.ตำบล</t>
  </si>
  <si>
    <t>รวมค่าตอบแทน</t>
  </si>
  <si>
    <t>รวมเงินที่ใช้เลื่อน</t>
  </si>
  <si>
    <t xml:space="preserve">วงเงิน 3.95 % </t>
  </si>
  <si>
    <t>ลงนาม</t>
  </si>
  <si>
    <t>เงินที่ใช้เลื่อน</t>
  </si>
  <si>
    <t>เหลือเงิน</t>
  </si>
  <si>
    <t>ศูนย์ส่งเสริมการเรียนรู้อำเภอห้วยยอด</t>
  </si>
  <si>
    <t>จรูญ</t>
  </si>
  <si>
    <t>แก้วเล็ก</t>
  </si>
  <si>
    <t>ห้วยยอด</t>
  </si>
  <si>
    <t>นงค์นุช</t>
  </si>
  <si>
    <t>พราหมเภทย์</t>
  </si>
  <si>
    <t>จิราพร</t>
  </si>
  <si>
    <t>ใหม่พรม</t>
  </si>
  <si>
    <t xml:space="preserve">พัทธยา </t>
  </si>
  <si>
    <t>พุฒด้วง</t>
  </si>
  <si>
    <t>อภิวัฒน์</t>
  </si>
  <si>
    <t>วัฒนะกิจ</t>
  </si>
  <si>
    <t>จินดา</t>
  </si>
  <si>
    <t>บุญรัตน์</t>
  </si>
  <si>
    <t>ละมัย</t>
  </si>
  <si>
    <t>อ่อนชาติ</t>
  </si>
  <si>
    <t>ศิริญญา</t>
  </si>
  <si>
    <t>สีสุข</t>
  </si>
  <si>
    <t>นฤมล</t>
  </si>
  <si>
    <t>คงนคร</t>
  </si>
  <si>
    <t xml:space="preserve">จีราพร  </t>
  </si>
  <si>
    <t>แสงศรี</t>
  </si>
  <si>
    <t>นุชรีย์</t>
  </si>
  <si>
    <t>อ่อนชื่นจิตร</t>
  </si>
  <si>
    <t>ศศิวิภรณ์</t>
  </si>
  <si>
    <t>จิตรชูชื่น</t>
  </si>
  <si>
    <t>สุนีย์</t>
  </si>
  <si>
    <t>บุญญา</t>
  </si>
  <si>
    <t>จุรีย์</t>
  </si>
  <si>
    <t>สิทธิชัย</t>
  </si>
  <si>
    <t>นนทพิสุทธิ์</t>
  </si>
  <si>
    <t>คีรีรัตน์</t>
  </si>
  <si>
    <t>พัทธิมากร</t>
  </si>
  <si>
    <t>ต้องชู</t>
  </si>
  <si>
    <t>ปิยนันท์</t>
  </si>
  <si>
    <t>พนมรักษ์</t>
  </si>
  <si>
    <t>ขวัญจิต</t>
  </si>
  <si>
    <t>ล้อเตียน</t>
  </si>
  <si>
    <t>ปฏิบัติหน้าที่ผู้อำนวยการศูนย์ส่งเสริมการเรียนรู้อำเภอห้วยยอด</t>
  </si>
  <si>
    <t>บัญชีรายละเอียดการประเมินผลการปฏิบัติงานของพนักงานราชการ ประจำปีงบประมาณ พ.ศ. 2567</t>
  </si>
  <si>
    <t>ค่าตอบแทนที่ได้รับ 1 ต.ค. 67</t>
  </si>
  <si>
    <t>ค่าตอบแทน ณ วันที่ 30 ก.ย. 2567</t>
  </si>
  <si>
    <t>(นางเพียงใจ  หอยสังข์)</t>
  </si>
  <si>
    <t>ผู้อำนวยการ กศน.อำเภอห้วยยอด</t>
  </si>
</sst>
</file>

<file path=xl/styles.xml><?xml version="1.0" encoding="utf-8"?>
<styleSheet xmlns="http://schemas.openxmlformats.org/spreadsheetml/2006/main">
  <numFmts count="1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,##0;[Red]#,##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2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10"/>
      <name val="TH SarabunPSK"/>
      <family val="2"/>
    </font>
    <font>
      <sz val="12"/>
      <color indexed="8"/>
      <name val="TH SarabunPSK"/>
      <family val="2"/>
    </font>
    <font>
      <b/>
      <sz val="14"/>
      <name val="Angsana New"/>
      <family val="1"/>
    </font>
    <font>
      <sz val="12"/>
      <name val="Angsana New"/>
      <family val="1"/>
    </font>
    <font>
      <sz val="11"/>
      <name val="Angsana New"/>
      <family val="1"/>
    </font>
    <font>
      <b/>
      <sz val="12"/>
      <name val="Angsana New"/>
      <family val="1"/>
    </font>
    <font>
      <b/>
      <sz val="11"/>
      <name val="Angsana New"/>
      <family val="1"/>
    </font>
    <font>
      <sz val="12"/>
      <color indexed="22"/>
      <name val="Angsana New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F0000"/>
      <name val="TH SarabunPSK"/>
      <family val="2"/>
    </font>
    <font>
      <sz val="12"/>
      <color theme="1"/>
      <name val="TH SarabunPSK"/>
      <family val="2"/>
    </font>
    <font>
      <sz val="12"/>
      <color theme="0" tint="-0.1499900072813034"/>
      <name val="Angsana New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" fillId="0" borderId="0">
      <alignment/>
      <protection/>
    </xf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6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shrinkToFi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65" fontId="10" fillId="0" borderId="10" xfId="39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1" xfId="39" applyNumberFormat="1" applyFont="1" applyFill="1" applyBorder="1" applyAlignment="1">
      <alignment horizontal="center" vertical="center" wrapText="1"/>
    </xf>
    <xf numFmtId="49" fontId="10" fillId="0" borderId="12" xfId="39" applyNumberFormat="1" applyFont="1" applyFill="1" applyBorder="1" applyAlignment="1">
      <alignment horizontal="center" vertical="center" wrapText="1"/>
    </xf>
    <xf numFmtId="166" fontId="10" fillId="0" borderId="13" xfId="44" applyNumberFormat="1" applyFont="1" applyBorder="1">
      <alignment/>
      <protection/>
    </xf>
    <xf numFmtId="2" fontId="10" fillId="0" borderId="13" xfId="44" applyNumberFormat="1" applyFont="1" applyBorder="1" applyAlignment="1">
      <alignment horizontal="right"/>
      <protection/>
    </xf>
    <xf numFmtId="2" fontId="10" fillId="0" borderId="13" xfId="0" applyNumberFormat="1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33" borderId="13" xfId="0" applyFont="1" applyFill="1" applyBorder="1" applyAlignment="1">
      <alignment horizontal="left"/>
    </xf>
    <xf numFmtId="165" fontId="12" fillId="33" borderId="13" xfId="39" applyNumberFormat="1" applyFont="1" applyFill="1" applyBorder="1" applyAlignment="1">
      <alignment/>
    </xf>
    <xf numFmtId="164" fontId="10" fillId="0" borderId="0" xfId="39" applyFont="1" applyFill="1" applyBorder="1" applyAlignment="1">
      <alignment/>
    </xf>
    <xf numFmtId="164" fontId="13" fillId="0" borderId="0" xfId="39" applyFont="1" applyFill="1" applyBorder="1" applyAlignment="1">
      <alignment horizontal="center"/>
    </xf>
    <xf numFmtId="3" fontId="12" fillId="12" borderId="13" xfId="39" applyNumberFormat="1" applyFont="1" applyFill="1" applyBorder="1" applyAlignment="1">
      <alignment/>
    </xf>
    <xf numFmtId="165" fontId="10" fillId="0" borderId="0" xfId="39" applyNumberFormat="1" applyFont="1" applyFill="1" applyBorder="1" applyAlignment="1">
      <alignment/>
    </xf>
    <xf numFmtId="0" fontId="12" fillId="0" borderId="13" xfId="0" applyFont="1" applyBorder="1" applyAlignment="1">
      <alignment horizontal="left"/>
    </xf>
    <xf numFmtId="43" fontId="12" fillId="33" borderId="13" xfId="0" applyNumberFormat="1" applyFont="1" applyFill="1" applyBorder="1" applyAlignment="1">
      <alignment horizontal="left"/>
    </xf>
    <xf numFmtId="164" fontId="12" fillId="34" borderId="13" xfId="39" applyFont="1" applyFill="1" applyBorder="1" applyAlignment="1">
      <alignment/>
    </xf>
    <xf numFmtId="0" fontId="12" fillId="35" borderId="13" xfId="0" applyFont="1" applyFill="1" applyBorder="1" applyAlignment="1">
      <alignment horizontal="left"/>
    </xf>
    <xf numFmtId="164" fontId="12" fillId="36" borderId="13" xfId="39" applyFont="1" applyFill="1" applyBorder="1" applyAlignment="1">
      <alignment/>
    </xf>
    <xf numFmtId="164" fontId="10" fillId="0" borderId="0" xfId="39" applyFont="1" applyFill="1" applyBorder="1" applyAlignment="1">
      <alignment/>
    </xf>
    <xf numFmtId="165" fontId="10" fillId="0" borderId="0" xfId="39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165" fontId="10" fillId="37" borderId="10" xfId="39" applyNumberFormat="1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165" fontId="10" fillId="37" borderId="11" xfId="39" applyNumberFormat="1" applyFont="1" applyFill="1" applyBorder="1" applyAlignment="1">
      <alignment horizontal="center" vertical="center" wrapText="1"/>
    </xf>
    <xf numFmtId="49" fontId="10" fillId="37" borderId="11" xfId="39" applyNumberFormat="1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center" vertical="center" wrapText="1"/>
    </xf>
    <xf numFmtId="164" fontId="10" fillId="37" borderId="11" xfId="39" applyFont="1" applyFill="1" applyBorder="1" applyAlignment="1">
      <alignment horizontal="center" vertical="center" wrapText="1"/>
    </xf>
    <xf numFmtId="49" fontId="10" fillId="37" borderId="12" xfId="39" applyNumberFormat="1" applyFont="1" applyFill="1" applyBorder="1" applyAlignment="1">
      <alignment horizontal="center" vertical="center" wrapText="1"/>
    </xf>
    <xf numFmtId="49" fontId="11" fillId="37" borderId="12" xfId="39" applyNumberFormat="1" applyFont="1" applyFill="1" applyBorder="1" applyAlignment="1">
      <alignment horizontal="center" vertical="center" wrapText="1"/>
    </xf>
    <xf numFmtId="0" fontId="10" fillId="37" borderId="12" xfId="0" applyFont="1" applyFill="1" applyBorder="1" applyAlignment="1">
      <alignment horizontal="center" vertical="center" wrapText="1"/>
    </xf>
    <xf numFmtId="2" fontId="49" fillId="37" borderId="13" xfId="0" applyNumberFormat="1" applyFont="1" applyFill="1" applyBorder="1" applyAlignment="1">
      <alignment horizontal="right"/>
    </xf>
    <xf numFmtId="2" fontId="49" fillId="37" borderId="13" xfId="0" applyNumberFormat="1" applyFont="1" applyFill="1" applyBorder="1" applyAlignment="1">
      <alignment/>
    </xf>
    <xf numFmtId="4" fontId="49" fillId="37" borderId="13" xfId="39" applyNumberFormat="1" applyFont="1" applyFill="1" applyBorder="1" applyAlignment="1">
      <alignment horizontal="right"/>
    </xf>
    <xf numFmtId="4" fontId="49" fillId="37" borderId="13" xfId="39" applyNumberFormat="1" applyFont="1" applyFill="1" applyBorder="1" applyAlignment="1">
      <alignment/>
    </xf>
    <xf numFmtId="165" fontId="49" fillId="37" borderId="13" xfId="39" applyNumberFormat="1" applyFont="1" applyFill="1" applyBorder="1" applyAlignment="1">
      <alignment/>
    </xf>
    <xf numFmtId="164" fontId="49" fillId="37" borderId="13" xfId="39" applyFont="1" applyFill="1" applyBorder="1" applyAlignment="1">
      <alignment horizontal="center"/>
    </xf>
    <xf numFmtId="0" fontId="49" fillId="37" borderId="13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165" fontId="10" fillId="37" borderId="13" xfId="39" applyNumberFormat="1" applyFont="1" applyFill="1" applyBorder="1" applyAlignment="1">
      <alignment horizontal="center" vertical="center" wrapText="1"/>
    </xf>
    <xf numFmtId="165" fontId="10" fillId="37" borderId="10" xfId="39" applyNumberFormat="1" applyFont="1" applyFill="1" applyBorder="1" applyAlignment="1">
      <alignment horizontal="center" vertical="center" wrapText="1"/>
    </xf>
    <xf numFmtId="165" fontId="10" fillId="37" borderId="11" xfId="39" applyNumberFormat="1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164" fontId="10" fillId="37" borderId="13" xfId="39" applyFont="1" applyFill="1" applyBorder="1" applyAlignment="1">
      <alignment horizontal="center" vertical="center" wrapText="1"/>
    </xf>
    <xf numFmtId="164" fontId="10" fillId="37" borderId="10" xfId="39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14" xfId="0" applyFont="1" applyBorder="1" applyAlignment="1">
      <alignment horizontal="center" shrinkToFit="1"/>
    </xf>
    <xf numFmtId="0" fontId="10" fillId="0" borderId="10" xfId="33" applyFont="1" applyBorder="1" applyAlignment="1">
      <alignment horizontal="center" vertical="center" wrapText="1"/>
      <protection/>
    </xf>
    <xf numFmtId="0" fontId="10" fillId="0" borderId="11" xfId="33" applyFont="1" applyBorder="1" applyAlignment="1">
      <alignment horizontal="center" vertical="center" wrapText="1"/>
      <protection/>
    </xf>
    <xf numFmtId="0" fontId="10" fillId="0" borderId="12" xfId="33" applyFont="1" applyBorder="1" applyAlignment="1">
      <alignment horizontal="center" vertical="center" wrapText="1"/>
      <protection/>
    </xf>
    <xf numFmtId="0" fontId="10" fillId="0" borderId="15" xfId="33" applyFont="1" applyBorder="1" applyAlignment="1">
      <alignment horizontal="center" vertical="center" wrapText="1"/>
      <protection/>
    </xf>
    <xf numFmtId="0" fontId="10" fillId="0" borderId="16" xfId="33" applyFont="1" applyBorder="1" applyAlignment="1">
      <alignment horizontal="center" vertical="center" wrapText="1"/>
      <protection/>
    </xf>
    <xf numFmtId="0" fontId="10" fillId="0" borderId="17" xfId="33" applyFont="1" applyBorder="1" applyAlignment="1">
      <alignment horizontal="center" vertical="center" wrapText="1"/>
      <protection/>
    </xf>
    <xf numFmtId="0" fontId="10" fillId="0" borderId="18" xfId="33" applyFont="1" applyBorder="1" applyAlignment="1">
      <alignment horizontal="center" vertical="center" wrapText="1"/>
      <protection/>
    </xf>
    <xf numFmtId="0" fontId="10" fillId="0" borderId="0" xfId="33" applyFont="1" applyAlignment="1">
      <alignment horizontal="center" vertical="center" wrapText="1"/>
      <protection/>
    </xf>
    <xf numFmtId="0" fontId="10" fillId="0" borderId="19" xfId="33" applyFont="1" applyBorder="1" applyAlignment="1">
      <alignment horizontal="center" vertical="center" wrapText="1"/>
      <protection/>
    </xf>
    <xf numFmtId="0" fontId="10" fillId="0" borderId="20" xfId="33" applyFont="1" applyBorder="1" applyAlignment="1">
      <alignment horizontal="center" vertical="center" wrapText="1"/>
      <protection/>
    </xf>
    <xf numFmtId="0" fontId="10" fillId="0" borderId="14" xfId="33" applyFont="1" applyBorder="1" applyAlignment="1">
      <alignment horizontal="center" vertical="center" wrapText="1"/>
      <protection/>
    </xf>
    <xf numFmtId="0" fontId="10" fillId="0" borderId="21" xfId="33" applyFont="1" applyBorder="1" applyAlignment="1">
      <alignment horizontal="center" vertical="center" wrapText="1"/>
      <protection/>
    </xf>
    <xf numFmtId="165" fontId="10" fillId="0" borderId="10" xfId="39" applyNumberFormat="1" applyFont="1" applyFill="1" applyBorder="1" applyAlignment="1">
      <alignment horizontal="center" vertical="center" wrapText="1"/>
    </xf>
    <xf numFmtId="165" fontId="10" fillId="0" borderId="11" xfId="39" applyNumberFormat="1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37" borderId="22" xfId="0" applyFont="1" applyFill="1" applyBorder="1" applyAlignment="1">
      <alignment horizontal="center" vertical="center" wrapText="1"/>
    </xf>
    <xf numFmtId="0" fontId="10" fillId="37" borderId="23" xfId="0" applyFont="1" applyFill="1" applyBorder="1" applyAlignment="1">
      <alignment horizontal="center" vertical="center" wrapText="1"/>
    </xf>
    <xf numFmtId="0" fontId="10" fillId="37" borderId="24" xfId="0" applyFont="1" applyFill="1" applyBorder="1" applyAlignment="1">
      <alignment horizontal="center" vertical="center" wrapTex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Sheet1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จุลภาค 2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AC88"/>
  <sheetViews>
    <sheetView tabSelected="1" zoomScale="90" zoomScaleNormal="90" zoomScalePageLayoutView="0" workbookViewId="0" topLeftCell="A1">
      <pane ySplit="7" topLeftCell="A8" activePane="bottomLeft" state="frozen"/>
      <selection pane="topLeft" activeCell="G8" sqref="G8"/>
      <selection pane="bottomLeft" activeCell="L8" sqref="L8"/>
    </sheetView>
  </sheetViews>
  <sheetFormatPr defaultColWidth="7.421875" defaultRowHeight="15"/>
  <cols>
    <col min="1" max="1" width="3.8515625" style="19" customWidth="1"/>
    <col min="2" max="2" width="5.421875" style="19" customWidth="1"/>
    <col min="3" max="3" width="8.28125" style="33" customWidth="1"/>
    <col min="4" max="4" width="7.140625" style="33" customWidth="1"/>
    <col min="5" max="5" width="9.421875" style="33" customWidth="1"/>
    <col min="6" max="6" width="12.140625" style="19" hidden="1" customWidth="1"/>
    <col min="7" max="7" width="11.421875" style="19" customWidth="1"/>
    <col min="8" max="8" width="9.140625" style="19" hidden="1" customWidth="1"/>
    <col min="9" max="9" width="7.421875" style="19" hidden="1" customWidth="1"/>
    <col min="10" max="10" width="10.00390625" style="19" customWidth="1"/>
    <col min="11" max="11" width="9.7109375" style="18" hidden="1" customWidth="1"/>
    <col min="12" max="12" width="8.00390625" style="18" customWidth="1"/>
    <col min="13" max="13" width="8.140625" style="18" customWidth="1"/>
    <col min="14" max="14" width="9.140625" style="18" customWidth="1"/>
    <col min="15" max="16" width="8.28125" style="18" customWidth="1"/>
    <col min="17" max="17" width="9.421875" style="18" customWidth="1"/>
    <col min="18" max="18" width="9.7109375" style="18" customWidth="1"/>
    <col min="19" max="19" width="8.140625" style="31" customWidth="1"/>
    <col min="20" max="20" width="10.140625" style="31" customWidth="1"/>
    <col min="21" max="21" width="8.8515625" style="32" customWidth="1"/>
    <col min="22" max="22" width="9.7109375" style="32" customWidth="1"/>
    <col min="23" max="23" width="9.7109375" style="32" hidden="1" customWidth="1"/>
    <col min="24" max="24" width="8.00390625" style="18" customWidth="1"/>
    <col min="25" max="25" width="13.00390625" style="18" customWidth="1"/>
    <col min="26" max="26" width="7.421875" style="2" customWidth="1"/>
    <col min="27" max="27" width="9.00390625" style="7" customWidth="1"/>
    <col min="28" max="28" width="20.421875" style="7" customWidth="1"/>
    <col min="29" max="29" width="3.421875" style="7" customWidth="1"/>
    <col min="30" max="251" width="7.421875" style="7" customWidth="1"/>
    <col min="252" max="252" width="3.8515625" style="7" customWidth="1"/>
    <col min="253" max="253" width="5.421875" style="7" customWidth="1"/>
    <col min="254" max="254" width="8.28125" style="7" customWidth="1"/>
    <col min="255" max="255" width="7.140625" style="7" customWidth="1"/>
    <col min="256" max="16384" width="9.421875" style="7" customWidth="1"/>
  </cols>
  <sheetData>
    <row r="2" spans="1:29" s="2" customFormat="1" ht="23.25" customHeight="1">
      <c r="A2" s="58" t="s">
        <v>86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1"/>
      <c r="AA2" s="1"/>
      <c r="AB2" s="1"/>
      <c r="AC2" s="1"/>
    </row>
    <row r="3" spans="1:27" s="4" customFormat="1" ht="21">
      <c r="A3" s="59" t="s">
        <v>47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3"/>
      <c r="AA3" s="3"/>
    </row>
    <row r="4" spans="1:25" s="5" customFormat="1" ht="22.5" customHeight="1">
      <c r="A4" s="60" t="s">
        <v>0</v>
      </c>
      <c r="B4" s="60" t="s">
        <v>1</v>
      </c>
      <c r="C4" s="63" t="s">
        <v>2</v>
      </c>
      <c r="D4" s="64"/>
      <c r="E4" s="65"/>
      <c r="F4" s="60" t="s">
        <v>3</v>
      </c>
      <c r="G4" s="60" t="s">
        <v>4</v>
      </c>
      <c r="H4" s="60" t="s">
        <v>5</v>
      </c>
      <c r="I4" s="60" t="s">
        <v>6</v>
      </c>
      <c r="J4" s="60" t="s">
        <v>7</v>
      </c>
      <c r="K4" s="72" t="s">
        <v>88</v>
      </c>
      <c r="L4" s="74" t="s">
        <v>8</v>
      </c>
      <c r="M4" s="75"/>
      <c r="N4" s="76"/>
      <c r="O4" s="77" t="s">
        <v>9</v>
      </c>
      <c r="P4" s="78"/>
      <c r="Q4" s="79"/>
      <c r="R4" s="54" t="s">
        <v>10</v>
      </c>
      <c r="S4" s="56" t="s">
        <v>11</v>
      </c>
      <c r="T4" s="56" t="s">
        <v>12</v>
      </c>
      <c r="U4" s="51" t="s">
        <v>13</v>
      </c>
      <c r="V4" s="52" t="s">
        <v>87</v>
      </c>
      <c r="W4" s="51" t="s">
        <v>14</v>
      </c>
      <c r="X4" s="54" t="s">
        <v>15</v>
      </c>
      <c r="Y4" s="54" t="s">
        <v>16</v>
      </c>
    </row>
    <row r="5" spans="1:25" s="5" customFormat="1" ht="33.75" customHeight="1">
      <c r="A5" s="61"/>
      <c r="B5" s="61"/>
      <c r="C5" s="66"/>
      <c r="D5" s="67"/>
      <c r="E5" s="68"/>
      <c r="F5" s="61"/>
      <c r="G5" s="61"/>
      <c r="H5" s="61"/>
      <c r="I5" s="61"/>
      <c r="J5" s="61"/>
      <c r="K5" s="73"/>
      <c r="L5" s="8" t="s">
        <v>17</v>
      </c>
      <c r="M5" s="8" t="s">
        <v>18</v>
      </c>
      <c r="N5" s="9" t="s">
        <v>19</v>
      </c>
      <c r="O5" s="34" t="s">
        <v>17</v>
      </c>
      <c r="P5" s="34" t="s">
        <v>18</v>
      </c>
      <c r="Q5" s="35" t="s">
        <v>19</v>
      </c>
      <c r="R5" s="55"/>
      <c r="S5" s="57"/>
      <c r="T5" s="57"/>
      <c r="U5" s="52"/>
      <c r="V5" s="53"/>
      <c r="W5" s="52"/>
      <c r="X5" s="55"/>
      <c r="Y5" s="55"/>
    </row>
    <row r="6" spans="1:25" s="5" customFormat="1" ht="20.25" customHeight="1">
      <c r="A6" s="61"/>
      <c r="B6" s="61"/>
      <c r="C6" s="66"/>
      <c r="D6" s="67"/>
      <c r="E6" s="68"/>
      <c r="F6" s="61"/>
      <c r="G6" s="61"/>
      <c r="H6" s="61"/>
      <c r="I6" s="61"/>
      <c r="J6" s="61"/>
      <c r="K6" s="73"/>
      <c r="L6" s="10" t="s">
        <v>20</v>
      </c>
      <c r="M6" s="10" t="s">
        <v>21</v>
      </c>
      <c r="N6" s="10" t="s">
        <v>22</v>
      </c>
      <c r="O6" s="37" t="s">
        <v>20</v>
      </c>
      <c r="P6" s="37" t="s">
        <v>21</v>
      </c>
      <c r="Q6" s="37" t="s">
        <v>22</v>
      </c>
      <c r="R6" s="38" t="s">
        <v>23</v>
      </c>
      <c r="S6" s="39"/>
      <c r="T6" s="39"/>
      <c r="U6" s="36"/>
      <c r="V6" s="36"/>
      <c r="W6" s="36"/>
      <c r="X6" s="38"/>
      <c r="Y6" s="38"/>
    </row>
    <row r="7" spans="1:25" s="5" customFormat="1" ht="18.75" customHeight="1">
      <c r="A7" s="62"/>
      <c r="B7" s="62"/>
      <c r="C7" s="69"/>
      <c r="D7" s="70"/>
      <c r="E7" s="71"/>
      <c r="F7" s="62"/>
      <c r="G7" s="62"/>
      <c r="H7" s="62"/>
      <c r="I7" s="62"/>
      <c r="J7" s="62"/>
      <c r="K7" s="11" t="s">
        <v>24</v>
      </c>
      <c r="L7" s="11"/>
      <c r="M7" s="11"/>
      <c r="N7" s="11" t="s">
        <v>25</v>
      </c>
      <c r="O7" s="40"/>
      <c r="P7" s="40"/>
      <c r="Q7" s="40" t="s">
        <v>26</v>
      </c>
      <c r="R7" s="41" t="s">
        <v>27</v>
      </c>
      <c r="S7" s="40" t="s">
        <v>28</v>
      </c>
      <c r="T7" s="41" t="s">
        <v>29</v>
      </c>
      <c r="U7" s="40" t="s">
        <v>30</v>
      </c>
      <c r="V7" s="41" t="s">
        <v>31</v>
      </c>
      <c r="W7" s="40" t="s">
        <v>32</v>
      </c>
      <c r="X7" s="40" t="s">
        <v>33</v>
      </c>
      <c r="Y7" s="42"/>
    </row>
    <row r="8" spans="1:25" s="2" customFormat="1" ht="24.75" customHeight="1">
      <c r="A8" s="15">
        <v>1</v>
      </c>
      <c r="B8" s="15">
        <v>1139</v>
      </c>
      <c r="C8" s="16" t="s">
        <v>34</v>
      </c>
      <c r="D8" s="16" t="s">
        <v>51</v>
      </c>
      <c r="E8" s="16" t="s">
        <v>52</v>
      </c>
      <c r="F8" s="17">
        <v>3920600004674</v>
      </c>
      <c r="G8" s="15" t="s">
        <v>38</v>
      </c>
      <c r="H8" s="15" t="s">
        <v>35</v>
      </c>
      <c r="I8" s="15" t="s">
        <v>36</v>
      </c>
      <c r="J8" s="15" t="s">
        <v>50</v>
      </c>
      <c r="K8" s="12">
        <v>32400</v>
      </c>
      <c r="L8" s="13"/>
      <c r="M8" s="13"/>
      <c r="N8" s="14">
        <f aca="true" t="shared" si="0" ref="N8:N25">SUM(L8:M8)</f>
        <v>0</v>
      </c>
      <c r="O8" s="43"/>
      <c r="P8" s="43"/>
      <c r="Q8" s="44">
        <f aca="true" t="shared" si="1" ref="Q8:Q25">SUM(O8:P8)</f>
        <v>0</v>
      </c>
      <c r="R8" s="44">
        <f aca="true" t="shared" si="2" ref="R8:R25">(N8+Q8)/2</f>
        <v>0</v>
      </c>
      <c r="S8" s="45"/>
      <c r="T8" s="46">
        <f aca="true" t="shared" si="3" ref="T8:T25">K8*S8/100</f>
        <v>0</v>
      </c>
      <c r="U8" s="47">
        <f aca="true" t="shared" si="4" ref="U8:U25">ROUNDUP(T8,-1)</f>
        <v>0</v>
      </c>
      <c r="V8" s="47">
        <f aca="true" t="shared" si="5" ref="V8:V25">K8+U8</f>
        <v>32400</v>
      </c>
      <c r="W8" s="47"/>
      <c r="X8" s="48" t="str">
        <f aca="true" t="shared" si="6" ref="X8:X25">IF(R8&gt;=94.5,"ดีเด่น",IF(R8&gt;=84.5,"ดีมาก",IF(R8&gt;=74.5,"ดี",IF(R8&gt;=64.5,"พอใช้",IF(R8&lt;=64,"ต้องปรับปรุง")))))</f>
        <v>ต้องปรับปรุง</v>
      </c>
      <c r="Y8" s="47"/>
    </row>
    <row r="9" spans="1:25" s="2" customFormat="1" ht="24.75" customHeight="1">
      <c r="A9" s="15">
        <v>2</v>
      </c>
      <c r="B9" s="15">
        <v>1140</v>
      </c>
      <c r="C9" s="16" t="s">
        <v>39</v>
      </c>
      <c r="D9" s="16" t="s">
        <v>48</v>
      </c>
      <c r="E9" s="16" t="s">
        <v>49</v>
      </c>
      <c r="F9" s="17">
        <v>5920100001389</v>
      </c>
      <c r="G9" s="15" t="s">
        <v>38</v>
      </c>
      <c r="H9" s="15" t="s">
        <v>35</v>
      </c>
      <c r="I9" s="15" t="s">
        <v>36</v>
      </c>
      <c r="J9" s="15" t="s">
        <v>50</v>
      </c>
      <c r="K9" s="12">
        <v>31290</v>
      </c>
      <c r="L9" s="13"/>
      <c r="M9" s="13"/>
      <c r="N9" s="14">
        <f t="shared" si="0"/>
        <v>0</v>
      </c>
      <c r="O9" s="43"/>
      <c r="P9" s="43"/>
      <c r="Q9" s="44">
        <f t="shared" si="1"/>
        <v>0</v>
      </c>
      <c r="R9" s="44">
        <f t="shared" si="2"/>
        <v>0</v>
      </c>
      <c r="S9" s="45"/>
      <c r="T9" s="46">
        <f t="shared" si="3"/>
        <v>0</v>
      </c>
      <c r="U9" s="47">
        <f t="shared" si="4"/>
        <v>0</v>
      </c>
      <c r="V9" s="47">
        <f t="shared" si="5"/>
        <v>31290</v>
      </c>
      <c r="W9" s="47"/>
      <c r="X9" s="48" t="str">
        <f t="shared" si="6"/>
        <v>ต้องปรับปรุง</v>
      </c>
      <c r="Y9" s="47"/>
    </row>
    <row r="10" spans="1:25" s="6" customFormat="1" ht="24.75" customHeight="1">
      <c r="A10" s="15">
        <v>3</v>
      </c>
      <c r="B10" s="15">
        <v>6179</v>
      </c>
      <c r="C10" s="16" t="s">
        <v>34</v>
      </c>
      <c r="D10" s="16" t="s">
        <v>81</v>
      </c>
      <c r="E10" s="16" t="s">
        <v>82</v>
      </c>
      <c r="F10" s="17">
        <v>1929900451121</v>
      </c>
      <c r="G10" s="15" t="s">
        <v>40</v>
      </c>
      <c r="H10" s="15" t="s">
        <v>35</v>
      </c>
      <c r="I10" s="15" t="s">
        <v>36</v>
      </c>
      <c r="J10" s="15" t="s">
        <v>50</v>
      </c>
      <c r="K10" s="12">
        <v>18640</v>
      </c>
      <c r="L10" s="13"/>
      <c r="M10" s="13"/>
      <c r="N10" s="14">
        <f t="shared" si="0"/>
        <v>0</v>
      </c>
      <c r="O10" s="43"/>
      <c r="P10" s="43"/>
      <c r="Q10" s="44">
        <f t="shared" si="1"/>
        <v>0</v>
      </c>
      <c r="R10" s="44">
        <f t="shared" si="2"/>
        <v>0</v>
      </c>
      <c r="S10" s="45"/>
      <c r="T10" s="46">
        <f t="shared" si="3"/>
        <v>0</v>
      </c>
      <c r="U10" s="47">
        <f t="shared" si="4"/>
        <v>0</v>
      </c>
      <c r="V10" s="47">
        <f t="shared" si="5"/>
        <v>18640</v>
      </c>
      <c r="W10" s="47"/>
      <c r="X10" s="48" t="str">
        <f t="shared" si="6"/>
        <v>ต้องปรับปรุง</v>
      </c>
      <c r="Y10" s="47"/>
    </row>
    <row r="11" spans="1:25" s="2" customFormat="1" ht="24.75" customHeight="1">
      <c r="A11" s="15">
        <v>4</v>
      </c>
      <c r="B11" s="15">
        <v>7707</v>
      </c>
      <c r="C11" s="16" t="s">
        <v>37</v>
      </c>
      <c r="D11" s="16" t="s">
        <v>71</v>
      </c>
      <c r="E11" s="16" t="s">
        <v>72</v>
      </c>
      <c r="F11" s="17">
        <v>3930500895950</v>
      </c>
      <c r="G11" s="15" t="s">
        <v>40</v>
      </c>
      <c r="H11" s="15" t="s">
        <v>35</v>
      </c>
      <c r="I11" s="15" t="s">
        <v>36</v>
      </c>
      <c r="J11" s="15" t="s">
        <v>50</v>
      </c>
      <c r="K11" s="12">
        <v>30190</v>
      </c>
      <c r="L11" s="13"/>
      <c r="M11" s="13"/>
      <c r="N11" s="14">
        <f t="shared" si="0"/>
        <v>0</v>
      </c>
      <c r="O11" s="43"/>
      <c r="P11" s="43"/>
      <c r="Q11" s="44">
        <f t="shared" si="1"/>
        <v>0</v>
      </c>
      <c r="R11" s="44">
        <f t="shared" si="2"/>
        <v>0</v>
      </c>
      <c r="S11" s="45"/>
      <c r="T11" s="46">
        <f t="shared" si="3"/>
        <v>0</v>
      </c>
      <c r="U11" s="47">
        <f t="shared" si="4"/>
        <v>0</v>
      </c>
      <c r="V11" s="47">
        <f t="shared" si="5"/>
        <v>30190</v>
      </c>
      <c r="W11" s="47"/>
      <c r="X11" s="48" t="str">
        <f t="shared" si="6"/>
        <v>ต้องปรับปรุง</v>
      </c>
      <c r="Y11" s="47"/>
    </row>
    <row r="12" spans="1:25" s="2" customFormat="1" ht="24.75" customHeight="1">
      <c r="A12" s="15">
        <v>5</v>
      </c>
      <c r="B12" s="15">
        <v>7731</v>
      </c>
      <c r="C12" s="16" t="s">
        <v>34</v>
      </c>
      <c r="D12" s="16" t="s">
        <v>83</v>
      </c>
      <c r="E12" s="16" t="s">
        <v>84</v>
      </c>
      <c r="F12" s="17">
        <v>3920600424339</v>
      </c>
      <c r="G12" s="15" t="s">
        <v>40</v>
      </c>
      <c r="H12" s="15" t="s">
        <v>35</v>
      </c>
      <c r="I12" s="15" t="s">
        <v>36</v>
      </c>
      <c r="J12" s="15" t="s">
        <v>50</v>
      </c>
      <c r="K12" s="12">
        <v>28660</v>
      </c>
      <c r="L12" s="13"/>
      <c r="M12" s="13"/>
      <c r="N12" s="14">
        <f t="shared" si="0"/>
        <v>0</v>
      </c>
      <c r="O12" s="43"/>
      <c r="P12" s="43"/>
      <c r="Q12" s="44">
        <f t="shared" si="1"/>
        <v>0</v>
      </c>
      <c r="R12" s="44">
        <f t="shared" si="2"/>
        <v>0</v>
      </c>
      <c r="S12" s="45"/>
      <c r="T12" s="46">
        <f t="shared" si="3"/>
        <v>0</v>
      </c>
      <c r="U12" s="47">
        <f t="shared" si="4"/>
        <v>0</v>
      </c>
      <c r="V12" s="47">
        <f t="shared" si="5"/>
        <v>28660</v>
      </c>
      <c r="W12" s="47"/>
      <c r="X12" s="48" t="str">
        <f t="shared" si="6"/>
        <v>ต้องปรับปรุง</v>
      </c>
      <c r="Y12" s="47"/>
    </row>
    <row r="13" spans="1:25" s="2" customFormat="1" ht="24.75" customHeight="1">
      <c r="A13" s="15">
        <v>6</v>
      </c>
      <c r="B13" s="15">
        <v>7732</v>
      </c>
      <c r="C13" s="16" t="s">
        <v>34</v>
      </c>
      <c r="D13" s="16" t="s">
        <v>59</v>
      </c>
      <c r="E13" s="16" t="s">
        <v>60</v>
      </c>
      <c r="F13" s="17">
        <v>3920600618788</v>
      </c>
      <c r="G13" s="15" t="s">
        <v>40</v>
      </c>
      <c r="H13" s="15" t="s">
        <v>35</v>
      </c>
      <c r="I13" s="15" t="s">
        <v>36</v>
      </c>
      <c r="J13" s="15" t="s">
        <v>50</v>
      </c>
      <c r="K13" s="12">
        <v>22770</v>
      </c>
      <c r="L13" s="13"/>
      <c r="M13" s="13"/>
      <c r="N13" s="14">
        <f t="shared" si="0"/>
        <v>0</v>
      </c>
      <c r="O13" s="43"/>
      <c r="P13" s="43"/>
      <c r="Q13" s="44">
        <f t="shared" si="1"/>
        <v>0</v>
      </c>
      <c r="R13" s="44">
        <f t="shared" si="2"/>
        <v>0</v>
      </c>
      <c r="S13" s="45"/>
      <c r="T13" s="46">
        <f t="shared" si="3"/>
        <v>0</v>
      </c>
      <c r="U13" s="47">
        <f t="shared" si="4"/>
        <v>0</v>
      </c>
      <c r="V13" s="47">
        <f t="shared" si="5"/>
        <v>22770</v>
      </c>
      <c r="W13" s="47"/>
      <c r="X13" s="48" t="str">
        <f t="shared" si="6"/>
        <v>ต้องปรับปรุง</v>
      </c>
      <c r="Y13" s="49"/>
    </row>
    <row r="14" spans="1:25" s="2" customFormat="1" ht="24.75" customHeight="1">
      <c r="A14" s="15">
        <v>7</v>
      </c>
      <c r="B14" s="15">
        <v>7733</v>
      </c>
      <c r="C14" s="16" t="s">
        <v>34</v>
      </c>
      <c r="D14" s="16" t="s">
        <v>61</v>
      </c>
      <c r="E14" s="16" t="s">
        <v>62</v>
      </c>
      <c r="F14" s="17">
        <v>3920600410923</v>
      </c>
      <c r="G14" s="15" t="s">
        <v>40</v>
      </c>
      <c r="H14" s="15" t="s">
        <v>35</v>
      </c>
      <c r="I14" s="15" t="s">
        <v>36</v>
      </c>
      <c r="J14" s="15" t="s">
        <v>50</v>
      </c>
      <c r="K14" s="12">
        <v>28460</v>
      </c>
      <c r="L14" s="13"/>
      <c r="M14" s="13"/>
      <c r="N14" s="14">
        <f t="shared" si="0"/>
        <v>0</v>
      </c>
      <c r="O14" s="43"/>
      <c r="P14" s="43"/>
      <c r="Q14" s="44">
        <f t="shared" si="1"/>
        <v>0</v>
      </c>
      <c r="R14" s="44">
        <f t="shared" si="2"/>
        <v>0</v>
      </c>
      <c r="S14" s="45"/>
      <c r="T14" s="46">
        <f t="shared" si="3"/>
        <v>0</v>
      </c>
      <c r="U14" s="47">
        <f t="shared" si="4"/>
        <v>0</v>
      </c>
      <c r="V14" s="47">
        <f t="shared" si="5"/>
        <v>28460</v>
      </c>
      <c r="W14" s="47"/>
      <c r="X14" s="48" t="str">
        <f t="shared" si="6"/>
        <v>ต้องปรับปรุง</v>
      </c>
      <c r="Y14" s="47"/>
    </row>
    <row r="15" spans="1:25" s="2" customFormat="1" ht="24.75" customHeight="1">
      <c r="A15" s="15">
        <v>8</v>
      </c>
      <c r="B15" s="15">
        <v>7734</v>
      </c>
      <c r="C15" s="16" t="s">
        <v>34</v>
      </c>
      <c r="D15" s="16" t="s">
        <v>63</v>
      </c>
      <c r="E15" s="16" t="s">
        <v>64</v>
      </c>
      <c r="F15" s="17">
        <v>1920600109747</v>
      </c>
      <c r="G15" s="15" t="s">
        <v>40</v>
      </c>
      <c r="H15" s="15" t="s">
        <v>35</v>
      </c>
      <c r="I15" s="15" t="s">
        <v>36</v>
      </c>
      <c r="J15" s="15" t="s">
        <v>50</v>
      </c>
      <c r="K15" s="12">
        <v>20990</v>
      </c>
      <c r="L15" s="13"/>
      <c r="M15" s="13"/>
      <c r="N15" s="14">
        <f t="shared" si="0"/>
        <v>0</v>
      </c>
      <c r="O15" s="43"/>
      <c r="P15" s="43"/>
      <c r="Q15" s="44">
        <f t="shared" si="1"/>
        <v>0</v>
      </c>
      <c r="R15" s="44">
        <f t="shared" si="2"/>
        <v>0</v>
      </c>
      <c r="S15" s="45"/>
      <c r="T15" s="46">
        <f t="shared" si="3"/>
        <v>0</v>
      </c>
      <c r="U15" s="47">
        <f t="shared" si="4"/>
        <v>0</v>
      </c>
      <c r="V15" s="47">
        <f t="shared" si="5"/>
        <v>20990</v>
      </c>
      <c r="W15" s="47"/>
      <c r="X15" s="48" t="str">
        <f t="shared" si="6"/>
        <v>ต้องปรับปรุง</v>
      </c>
      <c r="Y15" s="47"/>
    </row>
    <row r="16" spans="1:25" s="2" customFormat="1" ht="24.75" customHeight="1">
      <c r="A16" s="15">
        <v>9</v>
      </c>
      <c r="B16" s="15">
        <v>7735</v>
      </c>
      <c r="C16" s="16" t="s">
        <v>37</v>
      </c>
      <c r="D16" s="16" t="s">
        <v>65</v>
      </c>
      <c r="E16" s="16" t="s">
        <v>66</v>
      </c>
      <c r="F16" s="17">
        <v>1920600037681</v>
      </c>
      <c r="G16" s="15" t="s">
        <v>40</v>
      </c>
      <c r="H16" s="15" t="s">
        <v>35</v>
      </c>
      <c r="I16" s="15" t="s">
        <v>36</v>
      </c>
      <c r="J16" s="15" t="s">
        <v>50</v>
      </c>
      <c r="K16" s="12">
        <v>28960</v>
      </c>
      <c r="L16" s="13"/>
      <c r="M16" s="13"/>
      <c r="N16" s="14">
        <f t="shared" si="0"/>
        <v>0</v>
      </c>
      <c r="O16" s="43"/>
      <c r="P16" s="43"/>
      <c r="Q16" s="44">
        <f t="shared" si="1"/>
        <v>0</v>
      </c>
      <c r="R16" s="44">
        <f t="shared" si="2"/>
        <v>0</v>
      </c>
      <c r="S16" s="45"/>
      <c r="T16" s="46">
        <f t="shared" si="3"/>
        <v>0</v>
      </c>
      <c r="U16" s="47">
        <f t="shared" si="4"/>
        <v>0</v>
      </c>
      <c r="V16" s="47">
        <f t="shared" si="5"/>
        <v>28960</v>
      </c>
      <c r="W16" s="47"/>
      <c r="X16" s="48" t="str">
        <f t="shared" si="6"/>
        <v>ต้องปรับปรุง</v>
      </c>
      <c r="Y16" s="47"/>
    </row>
    <row r="17" spans="1:25" s="2" customFormat="1" ht="24.75" customHeight="1">
      <c r="A17" s="15">
        <v>10</v>
      </c>
      <c r="B17" s="15">
        <v>7736</v>
      </c>
      <c r="C17" s="16" t="s">
        <v>37</v>
      </c>
      <c r="D17" s="16" t="s">
        <v>67</v>
      </c>
      <c r="E17" s="16" t="s">
        <v>68</v>
      </c>
      <c r="F17" s="17">
        <v>3929800011869</v>
      </c>
      <c r="G17" s="15" t="s">
        <v>40</v>
      </c>
      <c r="H17" s="15" t="s">
        <v>35</v>
      </c>
      <c r="I17" s="15" t="s">
        <v>36</v>
      </c>
      <c r="J17" s="15" t="s">
        <v>50</v>
      </c>
      <c r="K17" s="12">
        <v>21800</v>
      </c>
      <c r="L17" s="13"/>
      <c r="M17" s="13"/>
      <c r="N17" s="14">
        <f t="shared" si="0"/>
        <v>0</v>
      </c>
      <c r="O17" s="43"/>
      <c r="P17" s="43"/>
      <c r="Q17" s="44">
        <f t="shared" si="1"/>
        <v>0</v>
      </c>
      <c r="R17" s="44">
        <f t="shared" si="2"/>
        <v>0</v>
      </c>
      <c r="S17" s="45"/>
      <c r="T17" s="46">
        <f t="shared" si="3"/>
        <v>0</v>
      </c>
      <c r="U17" s="47">
        <f t="shared" si="4"/>
        <v>0</v>
      </c>
      <c r="V17" s="47">
        <f t="shared" si="5"/>
        <v>21800</v>
      </c>
      <c r="W17" s="47"/>
      <c r="X17" s="48" t="str">
        <f t="shared" si="6"/>
        <v>ต้องปรับปรุง</v>
      </c>
      <c r="Y17" s="47"/>
    </row>
    <row r="18" spans="1:25" s="2" customFormat="1" ht="24.75" customHeight="1">
      <c r="A18" s="15">
        <v>11</v>
      </c>
      <c r="B18" s="15">
        <v>7737</v>
      </c>
      <c r="C18" s="16" t="s">
        <v>37</v>
      </c>
      <c r="D18" s="16" t="s">
        <v>69</v>
      </c>
      <c r="E18" s="16" t="s">
        <v>70</v>
      </c>
      <c r="F18" s="17">
        <v>3920600267233</v>
      </c>
      <c r="G18" s="15" t="s">
        <v>40</v>
      </c>
      <c r="H18" s="15" t="s">
        <v>35</v>
      </c>
      <c r="I18" s="15" t="s">
        <v>36</v>
      </c>
      <c r="J18" s="15" t="s">
        <v>50</v>
      </c>
      <c r="K18" s="12">
        <v>30480</v>
      </c>
      <c r="L18" s="13"/>
      <c r="M18" s="13"/>
      <c r="N18" s="14">
        <f t="shared" si="0"/>
        <v>0</v>
      </c>
      <c r="O18" s="43"/>
      <c r="P18" s="43"/>
      <c r="Q18" s="44">
        <f t="shared" si="1"/>
        <v>0</v>
      </c>
      <c r="R18" s="44">
        <f t="shared" si="2"/>
        <v>0</v>
      </c>
      <c r="S18" s="45"/>
      <c r="T18" s="46">
        <f t="shared" si="3"/>
        <v>0</v>
      </c>
      <c r="U18" s="47">
        <f t="shared" si="4"/>
        <v>0</v>
      </c>
      <c r="V18" s="47">
        <f t="shared" si="5"/>
        <v>30480</v>
      </c>
      <c r="W18" s="47"/>
      <c r="X18" s="48" t="str">
        <f t="shared" si="6"/>
        <v>ต้องปรับปรุง</v>
      </c>
      <c r="Y18" s="47"/>
    </row>
    <row r="19" spans="1:25" s="2" customFormat="1" ht="24.75" customHeight="1">
      <c r="A19" s="15">
        <v>12</v>
      </c>
      <c r="B19" s="15">
        <v>7738</v>
      </c>
      <c r="C19" s="16" t="s">
        <v>34</v>
      </c>
      <c r="D19" s="16" t="s">
        <v>53</v>
      </c>
      <c r="E19" s="16" t="s">
        <v>54</v>
      </c>
      <c r="F19" s="17">
        <v>1920600110702</v>
      </c>
      <c r="G19" s="15" t="s">
        <v>40</v>
      </c>
      <c r="H19" s="15" t="s">
        <v>35</v>
      </c>
      <c r="I19" s="15" t="s">
        <v>36</v>
      </c>
      <c r="J19" s="15" t="s">
        <v>50</v>
      </c>
      <c r="K19" s="12">
        <v>29150</v>
      </c>
      <c r="L19" s="13"/>
      <c r="M19" s="13"/>
      <c r="N19" s="14">
        <f t="shared" si="0"/>
        <v>0</v>
      </c>
      <c r="O19" s="43"/>
      <c r="P19" s="43"/>
      <c r="Q19" s="44">
        <f t="shared" si="1"/>
        <v>0</v>
      </c>
      <c r="R19" s="44">
        <f t="shared" si="2"/>
        <v>0</v>
      </c>
      <c r="S19" s="45"/>
      <c r="T19" s="46">
        <f t="shared" si="3"/>
        <v>0</v>
      </c>
      <c r="U19" s="47">
        <f t="shared" si="4"/>
        <v>0</v>
      </c>
      <c r="V19" s="47">
        <f t="shared" si="5"/>
        <v>29150</v>
      </c>
      <c r="W19" s="47"/>
      <c r="X19" s="48" t="str">
        <f t="shared" si="6"/>
        <v>ต้องปรับปรุง</v>
      </c>
      <c r="Y19" s="47"/>
    </row>
    <row r="20" spans="1:25" s="2" customFormat="1" ht="24.75" customHeight="1">
      <c r="A20" s="15">
        <v>13</v>
      </c>
      <c r="B20" s="15">
        <v>7739</v>
      </c>
      <c r="C20" s="16" t="s">
        <v>39</v>
      </c>
      <c r="D20" s="16" t="s">
        <v>57</v>
      </c>
      <c r="E20" s="16" t="s">
        <v>58</v>
      </c>
      <c r="F20" s="17">
        <v>3920600536196</v>
      </c>
      <c r="G20" s="15" t="s">
        <v>40</v>
      </c>
      <c r="H20" s="15" t="s">
        <v>35</v>
      </c>
      <c r="I20" s="15" t="s">
        <v>36</v>
      </c>
      <c r="J20" s="15" t="s">
        <v>50</v>
      </c>
      <c r="K20" s="12">
        <v>28810</v>
      </c>
      <c r="L20" s="13"/>
      <c r="M20" s="13"/>
      <c r="N20" s="14">
        <f t="shared" si="0"/>
        <v>0</v>
      </c>
      <c r="O20" s="43"/>
      <c r="P20" s="43"/>
      <c r="Q20" s="44">
        <f t="shared" si="1"/>
        <v>0</v>
      </c>
      <c r="R20" s="44">
        <f t="shared" si="2"/>
        <v>0</v>
      </c>
      <c r="S20" s="45"/>
      <c r="T20" s="46">
        <f t="shared" si="3"/>
        <v>0</v>
      </c>
      <c r="U20" s="47">
        <f t="shared" si="4"/>
        <v>0</v>
      </c>
      <c r="V20" s="47">
        <f t="shared" si="5"/>
        <v>28810</v>
      </c>
      <c r="W20" s="47"/>
      <c r="X20" s="48" t="str">
        <f t="shared" si="6"/>
        <v>ต้องปรับปรุง</v>
      </c>
      <c r="Y20" s="47"/>
    </row>
    <row r="21" spans="1:25" s="2" customFormat="1" ht="24.75" customHeight="1">
      <c r="A21" s="15">
        <v>14</v>
      </c>
      <c r="B21" s="15">
        <v>7740</v>
      </c>
      <c r="C21" s="16" t="s">
        <v>34</v>
      </c>
      <c r="D21" s="16" t="s">
        <v>55</v>
      </c>
      <c r="E21" s="16" t="s">
        <v>56</v>
      </c>
      <c r="F21" s="17">
        <v>1920600193187</v>
      </c>
      <c r="G21" s="15" t="s">
        <v>40</v>
      </c>
      <c r="H21" s="15" t="s">
        <v>35</v>
      </c>
      <c r="I21" s="15" t="s">
        <v>36</v>
      </c>
      <c r="J21" s="15" t="s">
        <v>50</v>
      </c>
      <c r="K21" s="12">
        <v>22110</v>
      </c>
      <c r="L21" s="13"/>
      <c r="M21" s="13"/>
      <c r="N21" s="14">
        <f t="shared" si="0"/>
        <v>0</v>
      </c>
      <c r="O21" s="43"/>
      <c r="P21" s="43"/>
      <c r="Q21" s="44">
        <f t="shared" si="1"/>
        <v>0</v>
      </c>
      <c r="R21" s="44">
        <f t="shared" si="2"/>
        <v>0</v>
      </c>
      <c r="S21" s="45"/>
      <c r="T21" s="46">
        <f t="shared" si="3"/>
        <v>0</v>
      </c>
      <c r="U21" s="47">
        <f t="shared" si="4"/>
        <v>0</v>
      </c>
      <c r="V21" s="47">
        <f t="shared" si="5"/>
        <v>22110</v>
      </c>
      <c r="W21" s="47"/>
      <c r="X21" s="48" t="str">
        <f t="shared" si="6"/>
        <v>ต้องปรับปรุง</v>
      </c>
      <c r="Y21" s="47"/>
    </row>
    <row r="22" spans="1:25" s="2" customFormat="1" ht="24.75" customHeight="1">
      <c r="A22" s="15">
        <v>15</v>
      </c>
      <c r="B22" s="15">
        <v>7741</v>
      </c>
      <c r="C22" s="16" t="s">
        <v>37</v>
      </c>
      <c r="D22" s="16" t="s">
        <v>73</v>
      </c>
      <c r="E22" s="16" t="s">
        <v>74</v>
      </c>
      <c r="F22" s="17">
        <v>1939900022734</v>
      </c>
      <c r="G22" s="15" t="s">
        <v>40</v>
      </c>
      <c r="H22" s="15" t="s">
        <v>35</v>
      </c>
      <c r="I22" s="15" t="s">
        <v>36</v>
      </c>
      <c r="J22" s="15" t="s">
        <v>50</v>
      </c>
      <c r="K22" s="12">
        <v>27720</v>
      </c>
      <c r="L22" s="13"/>
      <c r="M22" s="13"/>
      <c r="N22" s="14">
        <f t="shared" si="0"/>
        <v>0</v>
      </c>
      <c r="O22" s="43"/>
      <c r="P22" s="43"/>
      <c r="Q22" s="44">
        <f t="shared" si="1"/>
        <v>0</v>
      </c>
      <c r="R22" s="44">
        <f t="shared" si="2"/>
        <v>0</v>
      </c>
      <c r="S22" s="45"/>
      <c r="T22" s="46">
        <f t="shared" si="3"/>
        <v>0</v>
      </c>
      <c r="U22" s="47">
        <f t="shared" si="4"/>
        <v>0</v>
      </c>
      <c r="V22" s="47">
        <f t="shared" si="5"/>
        <v>27720</v>
      </c>
      <c r="W22" s="47"/>
      <c r="X22" s="48" t="str">
        <f t="shared" si="6"/>
        <v>ต้องปรับปรุง</v>
      </c>
      <c r="Y22" s="47"/>
    </row>
    <row r="23" spans="1:25" s="2" customFormat="1" ht="24.75" customHeight="1">
      <c r="A23" s="15">
        <v>16</v>
      </c>
      <c r="B23" s="15">
        <v>7742</v>
      </c>
      <c r="C23" s="16" t="s">
        <v>34</v>
      </c>
      <c r="D23" s="16" t="s">
        <v>77</v>
      </c>
      <c r="E23" s="16" t="s">
        <v>78</v>
      </c>
      <c r="F23" s="17">
        <v>3920100467951</v>
      </c>
      <c r="G23" s="15" t="s">
        <v>40</v>
      </c>
      <c r="H23" s="15" t="s">
        <v>35</v>
      </c>
      <c r="I23" s="15" t="s">
        <v>36</v>
      </c>
      <c r="J23" s="15" t="s">
        <v>50</v>
      </c>
      <c r="K23" s="12">
        <v>30490</v>
      </c>
      <c r="L23" s="13"/>
      <c r="M23" s="13"/>
      <c r="N23" s="14">
        <f t="shared" si="0"/>
        <v>0</v>
      </c>
      <c r="O23" s="43"/>
      <c r="P23" s="43"/>
      <c r="Q23" s="44">
        <f t="shared" si="1"/>
        <v>0</v>
      </c>
      <c r="R23" s="44">
        <f t="shared" si="2"/>
        <v>0</v>
      </c>
      <c r="S23" s="45"/>
      <c r="T23" s="46">
        <f t="shared" si="3"/>
        <v>0</v>
      </c>
      <c r="U23" s="47">
        <f t="shared" si="4"/>
        <v>0</v>
      </c>
      <c r="V23" s="47">
        <f t="shared" si="5"/>
        <v>30490</v>
      </c>
      <c r="W23" s="47"/>
      <c r="X23" s="48" t="str">
        <f t="shared" si="6"/>
        <v>ต้องปรับปรุง</v>
      </c>
      <c r="Y23" s="47"/>
    </row>
    <row r="24" spans="1:25" s="6" customFormat="1" ht="24.75" customHeight="1">
      <c r="A24" s="15">
        <v>17</v>
      </c>
      <c r="B24" s="15">
        <v>7743</v>
      </c>
      <c r="C24" s="16" t="s">
        <v>37</v>
      </c>
      <c r="D24" s="16" t="s">
        <v>79</v>
      </c>
      <c r="E24" s="16" t="s">
        <v>80</v>
      </c>
      <c r="F24" s="17">
        <v>3920600816512</v>
      </c>
      <c r="G24" s="15" t="s">
        <v>40</v>
      </c>
      <c r="H24" s="15" t="s">
        <v>35</v>
      </c>
      <c r="I24" s="15" t="s">
        <v>36</v>
      </c>
      <c r="J24" s="15" t="s">
        <v>50</v>
      </c>
      <c r="K24" s="12">
        <v>29780</v>
      </c>
      <c r="L24" s="13"/>
      <c r="M24" s="13"/>
      <c r="N24" s="14">
        <f t="shared" si="0"/>
        <v>0</v>
      </c>
      <c r="O24" s="43"/>
      <c r="P24" s="43"/>
      <c r="Q24" s="44">
        <f t="shared" si="1"/>
        <v>0</v>
      </c>
      <c r="R24" s="44">
        <f t="shared" si="2"/>
        <v>0</v>
      </c>
      <c r="S24" s="45"/>
      <c r="T24" s="46">
        <f t="shared" si="3"/>
        <v>0</v>
      </c>
      <c r="U24" s="47">
        <f t="shared" si="4"/>
        <v>0</v>
      </c>
      <c r="V24" s="47">
        <f t="shared" si="5"/>
        <v>29780</v>
      </c>
      <c r="W24" s="47"/>
      <c r="X24" s="48" t="str">
        <f t="shared" si="6"/>
        <v>ต้องปรับปรุง</v>
      </c>
      <c r="Y24" s="47"/>
    </row>
    <row r="25" spans="1:25" s="2" customFormat="1" ht="24.75" customHeight="1">
      <c r="A25" s="15">
        <v>18</v>
      </c>
      <c r="B25" s="15">
        <v>7744</v>
      </c>
      <c r="C25" s="16" t="s">
        <v>34</v>
      </c>
      <c r="D25" s="16" t="s">
        <v>75</v>
      </c>
      <c r="E25" s="16" t="s">
        <v>76</v>
      </c>
      <c r="F25" s="17">
        <v>3920600413086</v>
      </c>
      <c r="G25" s="15" t="s">
        <v>40</v>
      </c>
      <c r="H25" s="15" t="s">
        <v>35</v>
      </c>
      <c r="I25" s="15" t="s">
        <v>36</v>
      </c>
      <c r="J25" s="15" t="s">
        <v>50</v>
      </c>
      <c r="K25" s="12">
        <v>30330</v>
      </c>
      <c r="L25" s="13"/>
      <c r="M25" s="13"/>
      <c r="N25" s="14">
        <f t="shared" si="0"/>
        <v>0</v>
      </c>
      <c r="O25" s="43"/>
      <c r="P25" s="43"/>
      <c r="Q25" s="44">
        <f t="shared" si="1"/>
        <v>0</v>
      </c>
      <c r="R25" s="44">
        <f t="shared" si="2"/>
        <v>0</v>
      </c>
      <c r="S25" s="45"/>
      <c r="T25" s="46">
        <f t="shared" si="3"/>
        <v>0</v>
      </c>
      <c r="U25" s="47">
        <f t="shared" si="4"/>
        <v>0</v>
      </c>
      <c r="V25" s="47">
        <f t="shared" si="5"/>
        <v>30330</v>
      </c>
      <c r="W25" s="47"/>
      <c r="X25" s="48" t="str">
        <f t="shared" si="6"/>
        <v>ต้องปรับปรุง</v>
      </c>
      <c r="Y25" s="47"/>
    </row>
    <row r="26" spans="1:26" ht="24.75" customHeight="1">
      <c r="A26" s="18"/>
      <c r="B26" s="18"/>
      <c r="C26" s="18"/>
      <c r="D26" s="18"/>
      <c r="E26" s="18"/>
      <c r="J26" s="20" t="s">
        <v>41</v>
      </c>
      <c r="K26" s="21">
        <f>SUM(K8:K25)</f>
        <v>493030</v>
      </c>
      <c r="S26" s="22"/>
      <c r="T26" s="23" t="s">
        <v>42</v>
      </c>
      <c r="U26" s="24">
        <f>SUM(U8:U25)</f>
        <v>0</v>
      </c>
      <c r="V26" s="25"/>
      <c r="W26" s="25"/>
      <c r="Z26" s="7"/>
    </row>
    <row r="27" spans="1:26" ht="24.75" customHeight="1">
      <c r="A27" s="18"/>
      <c r="B27" s="18"/>
      <c r="C27" s="18"/>
      <c r="D27" s="18"/>
      <c r="E27" s="18"/>
      <c r="J27" s="26" t="s">
        <v>43</v>
      </c>
      <c r="K27" s="27">
        <f>K26*3.95/100</f>
        <v>19474.685</v>
      </c>
      <c r="S27" s="22"/>
      <c r="T27" s="22"/>
      <c r="U27" s="25"/>
      <c r="V27" s="25"/>
      <c r="W27" s="25"/>
      <c r="Z27" s="7"/>
    </row>
    <row r="28" spans="1:26" ht="24.75" customHeight="1">
      <c r="A28" s="18"/>
      <c r="B28" s="18"/>
      <c r="C28" s="18"/>
      <c r="D28" s="18"/>
      <c r="E28" s="18"/>
      <c r="J28" s="26" t="s">
        <v>45</v>
      </c>
      <c r="K28" s="28">
        <f>U26</f>
        <v>0</v>
      </c>
      <c r="P28" s="18" t="s">
        <v>44</v>
      </c>
      <c r="S28" s="22"/>
      <c r="T28" s="22"/>
      <c r="U28" s="25"/>
      <c r="V28" s="25"/>
      <c r="W28" s="25"/>
      <c r="Z28" s="7"/>
    </row>
    <row r="29" spans="1:26" ht="24.75" customHeight="1">
      <c r="A29" s="18"/>
      <c r="B29" s="18"/>
      <c r="C29" s="18"/>
      <c r="D29" s="18"/>
      <c r="E29" s="18"/>
      <c r="J29" s="29" t="s">
        <v>46</v>
      </c>
      <c r="K29" s="30">
        <f>K27-K28</f>
        <v>19474.685</v>
      </c>
      <c r="P29" s="50" t="s">
        <v>89</v>
      </c>
      <c r="Q29" s="50"/>
      <c r="R29" s="50"/>
      <c r="S29" s="50"/>
      <c r="T29" s="22"/>
      <c r="U29" s="25"/>
      <c r="V29" s="25"/>
      <c r="W29" s="25"/>
      <c r="Z29" s="7"/>
    </row>
    <row r="30" spans="1:26" ht="22.5" customHeight="1">
      <c r="A30" s="18"/>
      <c r="B30" s="18"/>
      <c r="C30" s="18"/>
      <c r="D30" s="18"/>
      <c r="E30" s="18"/>
      <c r="P30" s="50" t="s">
        <v>90</v>
      </c>
      <c r="Q30" s="50"/>
      <c r="R30" s="50"/>
      <c r="S30" s="50"/>
      <c r="T30" s="22"/>
      <c r="V30" s="25"/>
      <c r="W30" s="25"/>
      <c r="Z30" s="7"/>
    </row>
    <row r="31" spans="1:26" ht="24.75" customHeight="1">
      <c r="A31" s="18"/>
      <c r="B31" s="18"/>
      <c r="C31" s="18"/>
      <c r="D31" s="18"/>
      <c r="E31" s="18"/>
      <c r="P31" s="50" t="s">
        <v>85</v>
      </c>
      <c r="Q31" s="50"/>
      <c r="R31" s="50"/>
      <c r="S31" s="50"/>
      <c r="T31" s="22"/>
      <c r="V31" s="25"/>
      <c r="W31" s="25"/>
      <c r="Z31" s="7"/>
    </row>
    <row r="32" spans="1:26" ht="24.75" customHeight="1">
      <c r="A32" s="18"/>
      <c r="B32" s="18"/>
      <c r="C32" s="18"/>
      <c r="D32" s="18"/>
      <c r="E32" s="18"/>
      <c r="T32" s="22"/>
      <c r="V32" s="25"/>
      <c r="W32" s="25"/>
      <c r="Z32" s="7"/>
    </row>
    <row r="33" spans="1:26" ht="24.75" customHeight="1">
      <c r="A33" s="18"/>
      <c r="B33" s="18"/>
      <c r="C33" s="18"/>
      <c r="D33" s="18"/>
      <c r="E33" s="18"/>
      <c r="T33" s="22"/>
      <c r="V33" s="25"/>
      <c r="W33" s="25"/>
      <c r="Z33" s="7"/>
    </row>
    <row r="34" spans="1:26" ht="24.75" customHeight="1">
      <c r="A34" s="18"/>
      <c r="B34" s="18"/>
      <c r="C34" s="18"/>
      <c r="D34" s="18"/>
      <c r="E34" s="18"/>
      <c r="T34" s="22"/>
      <c r="V34" s="25"/>
      <c r="W34" s="25"/>
      <c r="Z34" s="7"/>
    </row>
    <row r="35" spans="1:26" ht="24.75" customHeight="1">
      <c r="A35" s="18"/>
      <c r="B35" s="18"/>
      <c r="C35" s="18"/>
      <c r="D35" s="18"/>
      <c r="E35" s="18"/>
      <c r="T35" s="22"/>
      <c r="V35" s="25"/>
      <c r="W35" s="25"/>
      <c r="Z35" s="7"/>
    </row>
    <row r="36" spans="1:26" ht="24.75" customHeight="1">
      <c r="A36" s="18"/>
      <c r="B36" s="18"/>
      <c r="C36" s="18"/>
      <c r="D36" s="18"/>
      <c r="E36" s="18"/>
      <c r="T36" s="22"/>
      <c r="V36" s="25"/>
      <c r="W36" s="25"/>
      <c r="Z36" s="7"/>
    </row>
    <row r="37" spans="1:26" ht="24.75" customHeight="1">
      <c r="A37" s="18"/>
      <c r="B37" s="18"/>
      <c r="C37" s="18"/>
      <c r="D37" s="18"/>
      <c r="E37" s="18"/>
      <c r="T37" s="22"/>
      <c r="V37" s="25"/>
      <c r="W37" s="25"/>
      <c r="Z37" s="7"/>
    </row>
    <row r="38" spans="1:26" ht="24.75" customHeight="1">
      <c r="A38" s="18"/>
      <c r="B38" s="18"/>
      <c r="C38" s="18"/>
      <c r="D38" s="18"/>
      <c r="E38" s="18"/>
      <c r="T38" s="22"/>
      <c r="V38" s="25"/>
      <c r="W38" s="25"/>
      <c r="Z38" s="7"/>
    </row>
    <row r="39" spans="1:26" ht="24.75" customHeight="1">
      <c r="A39" s="18"/>
      <c r="B39" s="18"/>
      <c r="C39" s="18"/>
      <c r="D39" s="18"/>
      <c r="E39" s="18"/>
      <c r="T39" s="22"/>
      <c r="V39" s="25"/>
      <c r="W39" s="25"/>
      <c r="Z39" s="7"/>
    </row>
    <row r="40" spans="1:26" ht="24.75" customHeight="1">
      <c r="A40" s="18"/>
      <c r="B40" s="18"/>
      <c r="C40" s="18"/>
      <c r="D40" s="18"/>
      <c r="E40" s="18"/>
      <c r="T40" s="22"/>
      <c r="V40" s="25"/>
      <c r="W40" s="25"/>
      <c r="Z40" s="7"/>
    </row>
    <row r="41" spans="1:26" ht="24.75" customHeight="1">
      <c r="A41" s="18"/>
      <c r="B41" s="18"/>
      <c r="C41" s="18"/>
      <c r="D41" s="18"/>
      <c r="E41" s="18"/>
      <c r="T41" s="22"/>
      <c r="V41" s="25"/>
      <c r="W41" s="25"/>
      <c r="Z41" s="7"/>
    </row>
    <row r="42" spans="1:26" ht="24.75" customHeight="1">
      <c r="A42" s="18"/>
      <c r="B42" s="18"/>
      <c r="C42" s="18"/>
      <c r="D42" s="18"/>
      <c r="E42" s="18"/>
      <c r="T42" s="22"/>
      <c r="V42" s="25"/>
      <c r="W42" s="25"/>
      <c r="Z42" s="7"/>
    </row>
    <row r="43" spans="1:26" ht="24.75" customHeight="1">
      <c r="A43" s="18"/>
      <c r="B43" s="18"/>
      <c r="C43" s="18"/>
      <c r="D43" s="18"/>
      <c r="E43" s="18"/>
      <c r="T43" s="22"/>
      <c r="V43" s="25"/>
      <c r="W43" s="25"/>
      <c r="Z43" s="7"/>
    </row>
    <row r="44" spans="1:26" ht="24.75" customHeight="1">
      <c r="A44" s="18"/>
      <c r="B44" s="18"/>
      <c r="C44" s="18"/>
      <c r="D44" s="18"/>
      <c r="E44" s="18"/>
      <c r="T44" s="22"/>
      <c r="V44" s="25"/>
      <c r="W44" s="25"/>
      <c r="Z44" s="7"/>
    </row>
    <row r="45" spans="1:26" ht="24.75" customHeight="1">
      <c r="A45" s="18"/>
      <c r="B45" s="18"/>
      <c r="C45" s="18"/>
      <c r="D45" s="18"/>
      <c r="E45" s="18"/>
      <c r="T45" s="22"/>
      <c r="V45" s="25"/>
      <c r="W45" s="25"/>
      <c r="Z45" s="7"/>
    </row>
    <row r="46" spans="1:26" ht="24.75" customHeight="1">
      <c r="A46" s="18"/>
      <c r="B46" s="18"/>
      <c r="C46" s="18"/>
      <c r="D46" s="18"/>
      <c r="E46" s="18"/>
      <c r="T46" s="22"/>
      <c r="V46" s="25"/>
      <c r="W46" s="25"/>
      <c r="Z46" s="7"/>
    </row>
    <row r="47" spans="1:26" ht="24.75" customHeight="1">
      <c r="A47" s="18"/>
      <c r="B47" s="18"/>
      <c r="C47" s="18"/>
      <c r="D47" s="18"/>
      <c r="E47" s="18"/>
      <c r="T47" s="22"/>
      <c r="V47" s="25"/>
      <c r="W47" s="25"/>
      <c r="Z47" s="7"/>
    </row>
    <row r="48" spans="1:26" ht="24.75" customHeight="1">
      <c r="A48" s="18"/>
      <c r="B48" s="18"/>
      <c r="C48" s="18"/>
      <c r="D48" s="18"/>
      <c r="E48" s="18"/>
      <c r="T48" s="22"/>
      <c r="V48" s="25"/>
      <c r="W48" s="25"/>
      <c r="Z48" s="7"/>
    </row>
    <row r="49" spans="1:26" ht="24.75" customHeight="1">
      <c r="A49" s="18"/>
      <c r="B49" s="18"/>
      <c r="C49" s="18"/>
      <c r="D49" s="18"/>
      <c r="E49" s="18"/>
      <c r="T49" s="22"/>
      <c r="V49" s="25"/>
      <c r="W49" s="25"/>
      <c r="Z49" s="7"/>
    </row>
    <row r="50" spans="1:26" ht="24.75" customHeight="1">
      <c r="A50" s="18"/>
      <c r="B50" s="18"/>
      <c r="C50" s="18"/>
      <c r="D50" s="18"/>
      <c r="E50" s="18"/>
      <c r="T50" s="22"/>
      <c r="V50" s="25"/>
      <c r="W50" s="25"/>
      <c r="Z50" s="7"/>
    </row>
    <row r="51" spans="1:26" ht="24.75" customHeight="1">
      <c r="A51" s="18"/>
      <c r="B51" s="18"/>
      <c r="C51" s="18"/>
      <c r="D51" s="18"/>
      <c r="E51" s="18"/>
      <c r="T51" s="22"/>
      <c r="V51" s="25"/>
      <c r="W51" s="25"/>
      <c r="Z51" s="7"/>
    </row>
    <row r="52" spans="1:26" ht="24.75" customHeight="1">
      <c r="A52" s="18"/>
      <c r="B52" s="18"/>
      <c r="C52" s="18"/>
      <c r="D52" s="18"/>
      <c r="E52" s="18"/>
      <c r="T52" s="22"/>
      <c r="V52" s="25"/>
      <c r="W52" s="25"/>
      <c r="Z52" s="7"/>
    </row>
    <row r="53" spans="1:26" ht="24.75" customHeight="1">
      <c r="A53" s="18"/>
      <c r="B53" s="18"/>
      <c r="C53" s="18"/>
      <c r="D53" s="18"/>
      <c r="E53" s="18"/>
      <c r="T53" s="22"/>
      <c r="V53" s="25"/>
      <c r="W53" s="25"/>
      <c r="Z53" s="7"/>
    </row>
    <row r="54" spans="1:26" ht="24.75" customHeight="1">
      <c r="A54" s="18"/>
      <c r="B54" s="18"/>
      <c r="C54" s="18"/>
      <c r="D54" s="18"/>
      <c r="E54" s="18"/>
      <c r="T54" s="22"/>
      <c r="V54" s="25"/>
      <c r="W54" s="25"/>
      <c r="Z54" s="7"/>
    </row>
    <row r="55" spans="1:26" ht="24.75" customHeight="1">
      <c r="A55" s="18"/>
      <c r="B55" s="18"/>
      <c r="C55" s="18"/>
      <c r="D55" s="18"/>
      <c r="E55" s="18"/>
      <c r="T55" s="22"/>
      <c r="V55" s="25"/>
      <c r="W55" s="25"/>
      <c r="Z55" s="7"/>
    </row>
    <row r="56" spans="1:26" ht="24.75" customHeight="1">
      <c r="A56" s="18"/>
      <c r="B56" s="18"/>
      <c r="C56" s="18"/>
      <c r="D56" s="18"/>
      <c r="E56" s="18"/>
      <c r="T56" s="22"/>
      <c r="V56" s="25"/>
      <c r="W56" s="25"/>
      <c r="Z56" s="7"/>
    </row>
    <row r="57" spans="1:26" ht="24.75" customHeight="1">
      <c r="A57" s="18"/>
      <c r="B57" s="18"/>
      <c r="C57" s="18"/>
      <c r="D57" s="18"/>
      <c r="E57" s="18"/>
      <c r="T57" s="22"/>
      <c r="V57" s="25"/>
      <c r="W57" s="25"/>
      <c r="Z57" s="7"/>
    </row>
    <row r="58" spans="1:26" ht="24.75" customHeight="1">
      <c r="A58" s="18"/>
      <c r="B58" s="18"/>
      <c r="C58" s="18"/>
      <c r="D58" s="18"/>
      <c r="E58" s="18"/>
      <c r="T58" s="22"/>
      <c r="V58" s="25"/>
      <c r="W58" s="25"/>
      <c r="Z58" s="7"/>
    </row>
    <row r="59" spans="1:26" ht="24.75" customHeight="1">
      <c r="A59" s="18"/>
      <c r="B59" s="18"/>
      <c r="C59" s="18"/>
      <c r="D59" s="18"/>
      <c r="E59" s="18"/>
      <c r="T59" s="22"/>
      <c r="V59" s="25"/>
      <c r="W59" s="25"/>
      <c r="Z59" s="7"/>
    </row>
    <row r="60" spans="1:26" ht="24.75" customHeight="1">
      <c r="A60" s="18"/>
      <c r="B60" s="18"/>
      <c r="C60" s="18"/>
      <c r="D60" s="18"/>
      <c r="E60" s="18"/>
      <c r="T60" s="22"/>
      <c r="V60" s="25"/>
      <c r="W60" s="25"/>
      <c r="Z60" s="7"/>
    </row>
    <row r="61" spans="1:26" ht="24.75" customHeight="1">
      <c r="A61" s="18"/>
      <c r="B61" s="18"/>
      <c r="C61" s="18"/>
      <c r="D61" s="18"/>
      <c r="E61" s="18"/>
      <c r="T61" s="22"/>
      <c r="V61" s="25"/>
      <c r="W61" s="25"/>
      <c r="Z61" s="7"/>
    </row>
    <row r="62" spans="1:26" ht="24.75" customHeight="1">
      <c r="A62" s="18"/>
      <c r="B62" s="18"/>
      <c r="C62" s="18"/>
      <c r="D62" s="18"/>
      <c r="E62" s="18"/>
      <c r="T62" s="22"/>
      <c r="V62" s="25"/>
      <c r="W62" s="25"/>
      <c r="Z62" s="7"/>
    </row>
    <row r="63" spans="1:26" ht="24.75" customHeight="1">
      <c r="A63" s="18"/>
      <c r="B63" s="18"/>
      <c r="C63" s="18"/>
      <c r="D63" s="18"/>
      <c r="E63" s="18"/>
      <c r="T63" s="22"/>
      <c r="V63" s="25"/>
      <c r="W63" s="25"/>
      <c r="Z63" s="7"/>
    </row>
    <row r="64" spans="1:26" ht="24.75" customHeight="1">
      <c r="A64" s="18"/>
      <c r="B64" s="18"/>
      <c r="C64" s="18"/>
      <c r="D64" s="18"/>
      <c r="E64" s="18"/>
      <c r="T64" s="22"/>
      <c r="V64" s="25"/>
      <c r="W64" s="25"/>
      <c r="Z64" s="7"/>
    </row>
    <row r="65" spans="1:26" ht="24.75" customHeight="1">
      <c r="A65" s="18"/>
      <c r="B65" s="18"/>
      <c r="C65" s="18"/>
      <c r="D65" s="18"/>
      <c r="E65" s="18"/>
      <c r="T65" s="22"/>
      <c r="V65" s="25"/>
      <c r="W65" s="25"/>
      <c r="Z65" s="7"/>
    </row>
    <row r="66" spans="1:26" ht="24.75" customHeight="1">
      <c r="A66" s="18"/>
      <c r="B66" s="18"/>
      <c r="C66" s="18"/>
      <c r="D66" s="18"/>
      <c r="E66" s="18"/>
      <c r="T66" s="22"/>
      <c r="V66" s="25"/>
      <c r="W66" s="25"/>
      <c r="Z66" s="7"/>
    </row>
    <row r="67" spans="1:26" ht="24.75" customHeight="1">
      <c r="A67" s="18"/>
      <c r="B67" s="18"/>
      <c r="C67" s="18"/>
      <c r="D67" s="18"/>
      <c r="E67" s="18"/>
      <c r="T67" s="22"/>
      <c r="V67" s="25"/>
      <c r="W67" s="25"/>
      <c r="Z67" s="7"/>
    </row>
    <row r="68" spans="1:26" ht="24.75" customHeight="1">
      <c r="A68" s="18"/>
      <c r="B68" s="18"/>
      <c r="C68" s="18"/>
      <c r="D68" s="18"/>
      <c r="E68" s="18"/>
      <c r="T68" s="22"/>
      <c r="V68" s="25"/>
      <c r="Z68" s="7"/>
    </row>
    <row r="69" spans="1:26" ht="24.75" customHeight="1">
      <c r="A69" s="18"/>
      <c r="B69" s="18"/>
      <c r="C69" s="18"/>
      <c r="D69" s="18"/>
      <c r="E69" s="18"/>
      <c r="T69" s="22"/>
      <c r="V69" s="25"/>
      <c r="Z69" s="7"/>
    </row>
    <row r="70" spans="1:26" ht="24.75" customHeight="1">
      <c r="A70" s="18"/>
      <c r="B70" s="18"/>
      <c r="C70" s="18"/>
      <c r="D70" s="18"/>
      <c r="E70" s="18"/>
      <c r="T70" s="22"/>
      <c r="V70" s="25"/>
      <c r="Z70" s="7"/>
    </row>
    <row r="71" spans="1:26" ht="24.75" customHeight="1">
      <c r="A71" s="18"/>
      <c r="B71" s="18"/>
      <c r="C71" s="18"/>
      <c r="D71" s="18"/>
      <c r="E71" s="18"/>
      <c r="T71" s="22"/>
      <c r="V71" s="25"/>
      <c r="Z71" s="7"/>
    </row>
    <row r="72" spans="1:26" ht="24.75" customHeight="1">
      <c r="A72" s="18"/>
      <c r="B72" s="18"/>
      <c r="C72" s="18"/>
      <c r="D72" s="18"/>
      <c r="E72" s="18"/>
      <c r="T72" s="22"/>
      <c r="V72" s="25"/>
      <c r="Z72" s="7"/>
    </row>
    <row r="73" spans="1:26" ht="24.75" customHeight="1">
      <c r="A73" s="18"/>
      <c r="B73" s="18"/>
      <c r="C73" s="18"/>
      <c r="D73" s="18"/>
      <c r="E73" s="18"/>
      <c r="T73" s="22"/>
      <c r="V73" s="25"/>
      <c r="Z73" s="7"/>
    </row>
    <row r="74" spans="1:26" ht="24.75" customHeight="1">
      <c r="A74" s="18"/>
      <c r="B74" s="18"/>
      <c r="C74" s="18"/>
      <c r="D74" s="18"/>
      <c r="E74" s="18"/>
      <c r="T74" s="22"/>
      <c r="V74" s="25"/>
      <c r="Z74" s="7"/>
    </row>
    <row r="75" spans="1:26" ht="24.75" customHeight="1">
      <c r="A75" s="18"/>
      <c r="B75" s="18"/>
      <c r="C75" s="18"/>
      <c r="D75" s="18"/>
      <c r="E75" s="18"/>
      <c r="T75" s="22"/>
      <c r="V75" s="25"/>
      <c r="Z75" s="7"/>
    </row>
    <row r="76" spans="1:26" ht="24.75" customHeight="1">
      <c r="A76" s="18"/>
      <c r="B76" s="18"/>
      <c r="C76" s="18"/>
      <c r="D76" s="18"/>
      <c r="E76" s="18"/>
      <c r="T76" s="22"/>
      <c r="V76" s="25"/>
      <c r="Z76" s="7"/>
    </row>
    <row r="77" spans="1:26" ht="24.75" customHeight="1">
      <c r="A77" s="18"/>
      <c r="B77" s="18"/>
      <c r="C77" s="18"/>
      <c r="D77" s="18"/>
      <c r="E77" s="18"/>
      <c r="T77" s="22"/>
      <c r="V77" s="25"/>
      <c r="Z77" s="7"/>
    </row>
    <row r="78" spans="1:26" ht="24.75" customHeight="1">
      <c r="A78" s="18"/>
      <c r="B78" s="18"/>
      <c r="C78" s="18"/>
      <c r="D78" s="18"/>
      <c r="E78" s="18"/>
      <c r="T78" s="22"/>
      <c r="V78" s="25"/>
      <c r="Z78" s="7"/>
    </row>
    <row r="79" spans="1:26" ht="24.75" customHeight="1">
      <c r="A79" s="18"/>
      <c r="B79" s="18"/>
      <c r="C79" s="18"/>
      <c r="D79" s="18"/>
      <c r="E79" s="18"/>
      <c r="T79" s="22"/>
      <c r="V79" s="25"/>
      <c r="Z79" s="7"/>
    </row>
    <row r="80" spans="1:26" ht="24.75" customHeight="1">
      <c r="A80" s="18"/>
      <c r="B80" s="18"/>
      <c r="C80" s="18"/>
      <c r="D80" s="18"/>
      <c r="E80" s="18"/>
      <c r="T80" s="22"/>
      <c r="V80" s="25"/>
      <c r="Z80" s="7"/>
    </row>
    <row r="81" spans="1:26" ht="24.75" customHeight="1">
      <c r="A81" s="18"/>
      <c r="B81" s="18"/>
      <c r="C81" s="18"/>
      <c r="D81" s="18"/>
      <c r="E81" s="18"/>
      <c r="T81" s="22"/>
      <c r="V81" s="25"/>
      <c r="Z81" s="7"/>
    </row>
    <row r="82" spans="1:26" ht="24.75" customHeight="1">
      <c r="A82" s="18"/>
      <c r="B82" s="18"/>
      <c r="C82" s="18"/>
      <c r="D82" s="18"/>
      <c r="E82" s="18"/>
      <c r="T82" s="22"/>
      <c r="V82" s="25"/>
      <c r="Z82" s="7"/>
    </row>
    <row r="83" spans="1:26" ht="24.75" customHeight="1">
      <c r="A83" s="18"/>
      <c r="B83" s="18"/>
      <c r="C83" s="18"/>
      <c r="D83" s="18"/>
      <c r="E83" s="18"/>
      <c r="T83" s="22"/>
      <c r="V83" s="25"/>
      <c r="Z83" s="7"/>
    </row>
    <row r="84" spans="1:26" ht="24.75" customHeight="1">
      <c r="A84" s="18"/>
      <c r="B84" s="18"/>
      <c r="C84" s="18"/>
      <c r="D84" s="18"/>
      <c r="E84" s="18"/>
      <c r="T84" s="22"/>
      <c r="V84" s="25"/>
      <c r="Z84" s="7"/>
    </row>
    <row r="85" spans="1:26" ht="18.75">
      <c r="A85" s="18"/>
      <c r="B85" s="18"/>
      <c r="C85" s="18"/>
      <c r="D85" s="18"/>
      <c r="E85" s="18"/>
      <c r="V85" s="25"/>
      <c r="Z85" s="7"/>
    </row>
    <row r="86" spans="1:26" ht="18.75">
      <c r="A86" s="18"/>
      <c r="B86" s="18"/>
      <c r="C86" s="18"/>
      <c r="D86" s="18"/>
      <c r="E86" s="18"/>
      <c r="V86" s="25"/>
      <c r="Z86" s="7"/>
    </row>
    <row r="87" spans="1:26" ht="18.75">
      <c r="A87" s="18"/>
      <c r="B87" s="18"/>
      <c r="C87" s="18"/>
      <c r="D87" s="18"/>
      <c r="E87" s="18"/>
      <c r="V87" s="25"/>
      <c r="Z87" s="7"/>
    </row>
    <row r="88" spans="1:22" ht="18.75">
      <c r="A88" s="18"/>
      <c r="B88" s="18"/>
      <c r="C88" s="18"/>
      <c r="D88" s="18"/>
      <c r="E88" s="18"/>
      <c r="V88" s="25"/>
    </row>
  </sheetData>
  <sheetProtection sheet="1" objects="1" scenarios="1"/>
  <protectedRanges>
    <protectedRange sqref="L8:M25" name="ช่วง1"/>
  </protectedRanges>
  <mergeCells count="24">
    <mergeCell ref="A2:Y2"/>
    <mergeCell ref="A3:Y3"/>
    <mergeCell ref="A4:A7"/>
    <mergeCell ref="B4:B7"/>
    <mergeCell ref="C4:E7"/>
    <mergeCell ref="F4:F7"/>
    <mergeCell ref="G4:G7"/>
    <mergeCell ref="H4:H7"/>
    <mergeCell ref="I4:I7"/>
    <mergeCell ref="J4:J7"/>
    <mergeCell ref="W4:W5"/>
    <mergeCell ref="X4:X5"/>
    <mergeCell ref="Y4:Y5"/>
    <mergeCell ref="K4:K6"/>
    <mergeCell ref="L4:N4"/>
    <mergeCell ref="O4:Q4"/>
    <mergeCell ref="P31:S31"/>
    <mergeCell ref="U4:U5"/>
    <mergeCell ref="V4:V5"/>
    <mergeCell ref="R4:R5"/>
    <mergeCell ref="S4:S5"/>
    <mergeCell ref="T4:T5"/>
    <mergeCell ref="P29:S29"/>
    <mergeCell ref="P30:S30"/>
  </mergeCells>
  <printOptions/>
  <pageMargins left="0.07874015748031496" right="0" top="0.1968503937007874" bottom="0" header="0.1968503937007874" footer="0"/>
  <pageSetup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trang.nfe</dc:creator>
  <cp:keywords/>
  <dc:description/>
  <cp:lastModifiedBy>DELL</cp:lastModifiedBy>
  <cp:lastPrinted>2024-04-24T08:33:00Z</cp:lastPrinted>
  <dcterms:created xsi:type="dcterms:W3CDTF">2024-04-22T08:45:28Z</dcterms:created>
  <dcterms:modified xsi:type="dcterms:W3CDTF">2024-04-24T08:51:50Z</dcterms:modified>
  <cp:category/>
  <cp:version/>
  <cp:contentType/>
  <cp:contentStatus/>
</cp:coreProperties>
</file>