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tabRatio="725" activeTab="0"/>
  </bookViews>
  <sheets>
    <sheet name="ปะเหลียน" sheetId="1" r:id="rId1"/>
  </sheets>
  <definedNames/>
  <calcPr fullCalcOnLoad="1"/>
</workbook>
</file>

<file path=xl/sharedStrings.xml><?xml version="1.0" encoding="utf-8"?>
<sst xmlns="http://schemas.openxmlformats.org/spreadsheetml/2006/main" count="144" uniqueCount="84">
  <si>
    <t>ลำดับ</t>
  </si>
  <si>
    <t>เลขที่ตำแหน่ง</t>
  </si>
  <si>
    <t>ชื่อ-สกุล</t>
  </si>
  <si>
    <t>เลขที่บัตรประจำตัวประชาชน</t>
  </si>
  <si>
    <t>ตำแหน่ง</t>
  </si>
  <si>
    <t>กลุ่มงาน</t>
  </si>
  <si>
    <t>สังกัด สกร.จังหวัด</t>
  </si>
  <si>
    <t>สังกัด สกร.อำเภอ</t>
  </si>
  <si>
    <t xml:space="preserve">คะแนนประเมินครั้งที่ 1 </t>
  </si>
  <si>
    <t>คะแนนประเมินครั้งที่ 2</t>
  </si>
  <si>
    <t xml:space="preserve">คะแนนประเมินเฉลี่ยทั้งปี (1+2)/2 </t>
  </si>
  <si>
    <t>ร้อยละที่ได้เลื่อน</t>
  </si>
  <si>
    <t>จำนวนเงินที่ได้เลื่อน</t>
  </si>
  <si>
    <t>จำนวนเงินที่ได้เลื่อน(ปัดเศษ)</t>
  </si>
  <si>
    <t>เงินเพิ่มการครองชีพชั่วคราว</t>
  </si>
  <si>
    <t>ระดับการประเมิน</t>
  </si>
  <si>
    <t>หมายเหตุ</t>
  </si>
  <si>
    <t>ผลสัมฤทธิ์</t>
  </si>
  <si>
    <t>สมรรถนะ</t>
  </si>
  <si>
    <t>รวม</t>
  </si>
  <si>
    <t>80 คะแนน</t>
  </si>
  <si>
    <t>20 คะแนน</t>
  </si>
  <si>
    <t>100 คะแนน</t>
  </si>
  <si>
    <t>(100คะแนน)</t>
  </si>
  <si>
    <t xml:space="preserve">(1) </t>
  </si>
  <si>
    <t>(2)</t>
  </si>
  <si>
    <t xml:space="preserve">(3) </t>
  </si>
  <si>
    <t>(2)+(3) /2 = (4)</t>
  </si>
  <si>
    <t xml:space="preserve">(5) </t>
  </si>
  <si>
    <t>(1)x(5) /100 = (6)</t>
  </si>
  <si>
    <t xml:space="preserve">(7) </t>
  </si>
  <si>
    <t>(1) + (7) = (8)</t>
  </si>
  <si>
    <t>(9)</t>
  </si>
  <si>
    <t>(10)</t>
  </si>
  <si>
    <t>นางสาว</t>
  </si>
  <si>
    <t>นักจัดการงานทั่วไป</t>
  </si>
  <si>
    <t>บริหารทั่วไป</t>
  </si>
  <si>
    <t>ตรัง</t>
  </si>
  <si>
    <t>นาง</t>
  </si>
  <si>
    <t>ครูอาสาสมัคร</t>
  </si>
  <si>
    <t>นาย</t>
  </si>
  <si>
    <t>ครู กศน.ตำบล</t>
  </si>
  <si>
    <t>รวมค่าตอบแทน</t>
  </si>
  <si>
    <t>รวมเงินที่ใช้เลื่อน</t>
  </si>
  <si>
    <t xml:space="preserve">วงเงิน 3.95 % </t>
  </si>
  <si>
    <t>ลงนาม</t>
  </si>
  <si>
    <t>เงินที่ใช้เลื่อน</t>
  </si>
  <si>
    <t>เหลือเงิน</t>
  </si>
  <si>
    <t>ศูนย์ส่งเสริมการเรียนรู้อำเภอปะเหลียน</t>
  </si>
  <si>
    <t>กรรตวรรณ</t>
  </si>
  <si>
    <t>รอดเข็ม</t>
  </si>
  <si>
    <t>ปะเหลียน</t>
  </si>
  <si>
    <t>ไพรัตน์</t>
  </si>
  <si>
    <t>จันทร์เกตุ</t>
  </si>
  <si>
    <t>ขจรพงศ์</t>
  </si>
  <si>
    <t>ศิริสม</t>
  </si>
  <si>
    <t xml:space="preserve">นาง  </t>
  </si>
  <si>
    <t>มลิสา</t>
  </si>
  <si>
    <t>พัฒน์ทอง</t>
  </si>
  <si>
    <t>วีณา</t>
  </si>
  <si>
    <t>ฉิมเรือง</t>
  </si>
  <si>
    <t>จิราวรรณ</t>
  </si>
  <si>
    <t>แซ่จอง</t>
  </si>
  <si>
    <t>อริสา</t>
  </si>
  <si>
    <t>ชูแก้ว</t>
  </si>
  <si>
    <t>กอบกาญจน์</t>
  </si>
  <si>
    <t>พิชัยรัตน์</t>
  </si>
  <si>
    <t>มาโนช</t>
  </si>
  <si>
    <t>หลงเศษ</t>
  </si>
  <si>
    <t>เพ็ญประภา</t>
  </si>
  <si>
    <t>นักฟ้อน</t>
  </si>
  <si>
    <t>ทิพย์สุวรรณ</t>
  </si>
  <si>
    <t>เส็นฤทธิ์</t>
  </si>
  <si>
    <t xml:space="preserve">นาง </t>
  </si>
  <si>
    <t xml:space="preserve">อิสริยารัตน์ </t>
  </si>
  <si>
    <t>วรรณกลัด</t>
  </si>
  <si>
    <t>ปฏิบัติหน้าที่ผู้อำนวยการศูนย์ส่งเสริมการเรียนรู้อำเภอปะเหลียน</t>
  </si>
  <si>
    <t>บัญชีรายละเอียดการประเมินผลการปฏิบัติงานของพนักงานราชการ ประจำปีงบประมาณ พ.ศ. 2567</t>
  </si>
  <si>
    <t>ค่าตอบแทนที่ได้รับ 1 ต.ค. 67</t>
  </si>
  <si>
    <t>ค่าตอบแทน ณ วันที่ 30 ก.ย. 2567</t>
  </si>
  <si>
    <t>(นางสาวเรืองวิไล  เรืองศรี)</t>
  </si>
  <si>
    <t>ผู้อำนวยการ กศน.อำเภอปะเหลียน</t>
  </si>
  <si>
    <t>สโมสร</t>
  </si>
  <si>
    <t>นิภาภรณ์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</si>
</sst>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;[Red]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Calibri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b/>
      <sz val="14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b/>
      <sz val="12"/>
      <name val="Angsana New"/>
      <family val="1"/>
    </font>
    <font>
      <b/>
      <sz val="11"/>
      <name val="Angsana New"/>
      <family val="1"/>
    </font>
    <font>
      <sz val="12"/>
      <color indexed="22"/>
      <name val="Angsana New"/>
      <family val="1"/>
    </font>
    <font>
      <sz val="11"/>
      <color indexed="22"/>
      <name val="Angsana New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2"/>
      <color theme="0" tint="-0.1499900072813034"/>
      <name val="Angsana New"/>
      <family val="1"/>
    </font>
    <font>
      <sz val="11"/>
      <color theme="0" tint="-0.1499900072813034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6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shrinkToFit="1"/>
    </xf>
    <xf numFmtId="0" fontId="5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5" fontId="10" fillId="0" borderId="10" xfId="39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1" xfId="39" applyNumberFormat="1" applyFont="1" applyFill="1" applyBorder="1" applyAlignment="1">
      <alignment horizontal="center" vertical="center" wrapText="1"/>
    </xf>
    <xf numFmtId="49" fontId="10" fillId="0" borderId="12" xfId="39" applyNumberFormat="1" applyFont="1" applyFill="1" applyBorder="1" applyAlignment="1">
      <alignment horizontal="center" vertical="center" wrapText="1"/>
    </xf>
    <xf numFmtId="2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33" borderId="13" xfId="0" applyFont="1" applyFill="1" applyBorder="1" applyAlignment="1">
      <alignment horizontal="left"/>
    </xf>
    <xf numFmtId="165" fontId="12" fillId="33" borderId="13" xfId="39" applyNumberFormat="1" applyFont="1" applyFill="1" applyBorder="1" applyAlignment="1">
      <alignment/>
    </xf>
    <xf numFmtId="164" fontId="10" fillId="0" borderId="0" xfId="39" applyFont="1" applyFill="1" applyBorder="1" applyAlignment="1">
      <alignment/>
    </xf>
    <xf numFmtId="164" fontId="13" fillId="0" borderId="0" xfId="39" applyFont="1" applyFill="1" applyBorder="1" applyAlignment="1">
      <alignment horizontal="center"/>
    </xf>
    <xf numFmtId="3" fontId="12" fillId="12" borderId="13" xfId="39" applyNumberFormat="1" applyFont="1" applyFill="1" applyBorder="1" applyAlignment="1">
      <alignment/>
    </xf>
    <xf numFmtId="165" fontId="10" fillId="0" borderId="0" xfId="39" applyNumberFormat="1" applyFont="1" applyFill="1" applyBorder="1" applyAlignment="1">
      <alignment/>
    </xf>
    <xf numFmtId="0" fontId="12" fillId="0" borderId="13" xfId="0" applyFont="1" applyBorder="1" applyAlignment="1">
      <alignment horizontal="left"/>
    </xf>
    <xf numFmtId="43" fontId="12" fillId="33" borderId="13" xfId="0" applyNumberFormat="1" applyFont="1" applyFill="1" applyBorder="1" applyAlignment="1">
      <alignment horizontal="left"/>
    </xf>
    <xf numFmtId="164" fontId="12" fillId="34" borderId="13" xfId="39" applyFont="1" applyFill="1" applyBorder="1" applyAlignment="1">
      <alignment/>
    </xf>
    <xf numFmtId="0" fontId="12" fillId="35" borderId="13" xfId="0" applyFont="1" applyFill="1" applyBorder="1" applyAlignment="1">
      <alignment horizontal="left"/>
    </xf>
    <xf numFmtId="164" fontId="12" fillId="36" borderId="13" xfId="39" applyFont="1" applyFill="1" applyBorder="1" applyAlignment="1">
      <alignment/>
    </xf>
    <xf numFmtId="164" fontId="10" fillId="0" borderId="0" xfId="39" applyFont="1" applyFill="1" applyBorder="1" applyAlignment="1">
      <alignment/>
    </xf>
    <xf numFmtId="165" fontId="10" fillId="0" borderId="0" xfId="39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/>
    </xf>
    <xf numFmtId="166" fontId="10" fillId="0" borderId="13" xfId="44" applyNumberFormat="1" applyFont="1" applyBorder="1">
      <alignment/>
      <protection/>
    </xf>
    <xf numFmtId="2" fontId="10" fillId="0" borderId="13" xfId="44" applyNumberFormat="1" applyFont="1" applyBorder="1" applyAlignment="1">
      <alignment horizontal="right"/>
      <protection/>
    </xf>
    <xf numFmtId="0" fontId="10" fillId="0" borderId="13" xfId="44" applyFont="1" applyBorder="1" applyAlignment="1">
      <alignment horizontal="left"/>
      <protection/>
    </xf>
    <xf numFmtId="0" fontId="10" fillId="0" borderId="13" xfId="44" applyFont="1" applyBorder="1" applyAlignment="1">
      <alignment horizontal="center"/>
      <protection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1" fontId="10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/>
    </xf>
    <xf numFmtId="165" fontId="10" fillId="37" borderId="10" xfId="39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165" fontId="10" fillId="37" borderId="11" xfId="39" applyNumberFormat="1" applyFont="1" applyFill="1" applyBorder="1" applyAlignment="1">
      <alignment horizontal="center" vertical="center" wrapText="1"/>
    </xf>
    <xf numFmtId="49" fontId="10" fillId="37" borderId="11" xfId="39" applyNumberFormat="1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164" fontId="10" fillId="37" borderId="11" xfId="39" applyFont="1" applyFill="1" applyBorder="1" applyAlignment="1">
      <alignment horizontal="center" vertical="center" wrapText="1"/>
    </xf>
    <xf numFmtId="49" fontId="10" fillId="37" borderId="12" xfId="39" applyNumberFormat="1" applyFont="1" applyFill="1" applyBorder="1" applyAlignment="1">
      <alignment horizontal="center" vertical="center" wrapText="1"/>
    </xf>
    <xf numFmtId="49" fontId="11" fillId="37" borderId="12" xfId="39" applyNumberFormat="1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166" fontId="10" fillId="0" borderId="13" xfId="44" applyNumberFormat="1" applyFont="1" applyBorder="1">
      <alignment/>
      <protection/>
    </xf>
    <xf numFmtId="2" fontId="10" fillId="0" borderId="13" xfId="44" applyNumberFormat="1" applyFont="1" applyBorder="1" applyAlignment="1">
      <alignment horizontal="right"/>
      <protection/>
    </xf>
    <xf numFmtId="2" fontId="50" fillId="37" borderId="13" xfId="0" applyNumberFormat="1" applyFont="1" applyFill="1" applyBorder="1" applyAlignment="1">
      <alignment horizontal="right"/>
    </xf>
    <xf numFmtId="2" fontId="50" fillId="37" borderId="13" xfId="0" applyNumberFormat="1" applyFont="1" applyFill="1" applyBorder="1" applyAlignment="1">
      <alignment/>
    </xf>
    <xf numFmtId="4" fontId="50" fillId="37" borderId="13" xfId="39" applyNumberFormat="1" applyFont="1" applyFill="1" applyBorder="1" applyAlignment="1">
      <alignment horizontal="right"/>
    </xf>
    <xf numFmtId="4" fontId="50" fillId="37" borderId="13" xfId="39" applyNumberFormat="1" applyFont="1" applyFill="1" applyBorder="1" applyAlignment="1">
      <alignment/>
    </xf>
    <xf numFmtId="165" fontId="50" fillId="37" borderId="13" xfId="39" applyNumberFormat="1" applyFont="1" applyFill="1" applyBorder="1" applyAlignment="1">
      <alignment/>
    </xf>
    <xf numFmtId="164" fontId="50" fillId="37" borderId="13" xfId="39" applyFont="1" applyFill="1" applyBorder="1" applyAlignment="1">
      <alignment horizontal="center"/>
    </xf>
    <xf numFmtId="0" fontId="50" fillId="37" borderId="13" xfId="0" applyFont="1" applyFill="1" applyBorder="1" applyAlignment="1">
      <alignment horizontal="left"/>
    </xf>
    <xf numFmtId="0" fontId="51" fillId="37" borderId="13" xfId="0" applyFont="1" applyFill="1" applyBorder="1" applyAlignment="1">
      <alignment/>
    </xf>
    <xf numFmtId="3" fontId="50" fillId="37" borderId="13" xfId="39" applyNumberFormat="1" applyFont="1" applyFill="1" applyBorder="1" applyAlignment="1">
      <alignment/>
    </xf>
    <xf numFmtId="165" fontId="51" fillId="37" borderId="13" xfId="39" applyNumberFormat="1" applyFont="1" applyFill="1" applyBorder="1" applyAlignment="1">
      <alignment/>
    </xf>
    <xf numFmtId="165" fontId="10" fillId="37" borderId="13" xfId="39" applyNumberFormat="1" applyFont="1" applyFill="1" applyBorder="1" applyAlignment="1">
      <alignment horizontal="center" vertical="center" wrapText="1"/>
    </xf>
    <xf numFmtId="165" fontId="10" fillId="37" borderId="10" xfId="39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shrinkToFit="1"/>
    </xf>
    <xf numFmtId="0" fontId="10" fillId="0" borderId="10" xfId="33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0" fillId="0" borderId="15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center" vertical="center" wrapText="1"/>
      <protection/>
    </xf>
    <xf numFmtId="0" fontId="10" fillId="0" borderId="17" xfId="33" applyFont="1" applyBorder="1" applyAlignment="1">
      <alignment horizontal="center" vertical="center" wrapText="1"/>
      <protection/>
    </xf>
    <xf numFmtId="0" fontId="10" fillId="0" borderId="18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horizontal="center" vertical="center" wrapText="1"/>
      <protection/>
    </xf>
    <xf numFmtId="0" fontId="10" fillId="0" borderId="19" xfId="33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21" xfId="33" applyFont="1" applyBorder="1" applyAlignment="1">
      <alignment horizontal="center" vertical="center" wrapText="1"/>
      <protection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164" fontId="10" fillId="37" borderId="13" xfId="39" applyFont="1" applyFill="1" applyBorder="1" applyAlignment="1">
      <alignment horizontal="center" vertical="center" wrapText="1"/>
    </xf>
    <xf numFmtId="164" fontId="10" fillId="37" borderId="10" xfId="39" applyFont="1" applyFill="1" applyBorder="1" applyAlignment="1">
      <alignment horizontal="center" vertical="center" wrapText="1"/>
    </xf>
    <xf numFmtId="165" fontId="10" fillId="37" borderId="11" xfId="39" applyNumberFormat="1" applyFont="1" applyFill="1" applyBorder="1" applyAlignment="1">
      <alignment horizontal="center" vertical="center" wrapText="1"/>
    </xf>
    <xf numFmtId="165" fontId="10" fillId="0" borderId="10" xfId="39" applyNumberFormat="1" applyFont="1" applyFill="1" applyBorder="1" applyAlignment="1">
      <alignment horizontal="center" vertical="center" wrapText="1"/>
    </xf>
    <xf numFmtId="165" fontId="10" fillId="0" borderId="11" xfId="39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จุลภาค 2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AD78"/>
  <sheetViews>
    <sheetView tabSelected="1" zoomScale="90" zoomScaleNormal="90" zoomScalePageLayoutView="0" workbookViewId="0" topLeftCell="A1">
      <pane ySplit="7" topLeftCell="A8" activePane="bottomLeft" state="frozen"/>
      <selection pane="topLeft" activeCell="G8" sqref="G8"/>
      <selection pane="bottomLeft" activeCell="L8" sqref="L8"/>
    </sheetView>
  </sheetViews>
  <sheetFormatPr defaultColWidth="7.421875" defaultRowHeight="15"/>
  <cols>
    <col min="1" max="1" width="3.8515625" style="17" customWidth="1"/>
    <col min="2" max="2" width="5.421875" style="17" customWidth="1"/>
    <col min="3" max="3" width="8.28125" style="31" customWidth="1"/>
    <col min="4" max="4" width="7.140625" style="31" customWidth="1"/>
    <col min="5" max="5" width="9.421875" style="31" customWidth="1"/>
    <col min="6" max="6" width="12.140625" style="17" hidden="1" customWidth="1"/>
    <col min="7" max="7" width="11.421875" style="17" customWidth="1"/>
    <col min="8" max="8" width="9.140625" style="17" hidden="1" customWidth="1"/>
    <col min="9" max="9" width="7.421875" style="17" hidden="1" customWidth="1"/>
    <col min="10" max="10" width="10.00390625" style="17" customWidth="1"/>
    <col min="11" max="11" width="9.7109375" style="16" hidden="1" customWidth="1"/>
    <col min="12" max="12" width="8.00390625" style="16" customWidth="1"/>
    <col min="13" max="13" width="8.140625" style="16" customWidth="1"/>
    <col min="14" max="14" width="9.140625" style="16" customWidth="1"/>
    <col min="15" max="16" width="8.28125" style="16" customWidth="1"/>
    <col min="17" max="17" width="9.421875" style="16" customWidth="1"/>
    <col min="18" max="18" width="9.7109375" style="16" customWidth="1"/>
    <col min="19" max="19" width="8.140625" style="29" customWidth="1"/>
    <col min="20" max="20" width="10.140625" style="29" customWidth="1"/>
    <col min="21" max="21" width="8.8515625" style="30" customWidth="1"/>
    <col min="22" max="22" width="9.7109375" style="30" customWidth="1"/>
    <col min="23" max="23" width="9.7109375" style="30" hidden="1" customWidth="1"/>
    <col min="24" max="24" width="8.00390625" style="16" customWidth="1"/>
    <col min="25" max="25" width="13.00390625" style="16" customWidth="1"/>
    <col min="26" max="26" width="7.421875" style="3" customWidth="1"/>
    <col min="27" max="248" width="7.421875" style="7" customWidth="1"/>
    <col min="249" max="249" width="3.8515625" style="7" customWidth="1"/>
    <col min="250" max="250" width="5.421875" style="7" customWidth="1"/>
    <col min="251" max="251" width="8.28125" style="7" customWidth="1"/>
    <col min="252" max="252" width="7.140625" style="7" customWidth="1"/>
    <col min="253" max="253" width="9.421875" style="7" customWidth="1"/>
    <col min="254" max="254" width="0" style="7" hidden="1" customWidth="1"/>
    <col min="255" max="255" width="11.421875" style="7" customWidth="1"/>
    <col min="256" max="16384" width="0" style="7" hidden="1" customWidth="1"/>
  </cols>
  <sheetData>
    <row r="2" spans="1:26" s="3" customFormat="1" ht="23.25" customHeight="1">
      <c r="A2" s="64" t="s">
        <v>77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2"/>
    </row>
    <row r="3" spans="1:26" s="1" customFormat="1" ht="21">
      <c r="A3" s="65" t="s">
        <v>48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4"/>
    </row>
    <row r="4" spans="1:25" s="5" customFormat="1" ht="22.5" customHeight="1">
      <c r="A4" s="66" t="s">
        <v>0</v>
      </c>
      <c r="B4" s="66" t="s">
        <v>1</v>
      </c>
      <c r="C4" s="69" t="s">
        <v>2</v>
      </c>
      <c r="D4" s="70"/>
      <c r="E4" s="71"/>
      <c r="F4" s="66" t="s">
        <v>3</v>
      </c>
      <c r="G4" s="66" t="s">
        <v>4</v>
      </c>
      <c r="H4" s="66" t="s">
        <v>5</v>
      </c>
      <c r="I4" s="66" t="s">
        <v>6</v>
      </c>
      <c r="J4" s="66" t="s">
        <v>7</v>
      </c>
      <c r="K4" s="83" t="s">
        <v>79</v>
      </c>
      <c r="L4" s="85" t="s">
        <v>8</v>
      </c>
      <c r="M4" s="86"/>
      <c r="N4" s="87"/>
      <c r="O4" s="88" t="s">
        <v>9</v>
      </c>
      <c r="P4" s="89"/>
      <c r="Q4" s="90"/>
      <c r="R4" s="78" t="s">
        <v>10</v>
      </c>
      <c r="S4" s="80" t="s">
        <v>11</v>
      </c>
      <c r="T4" s="80" t="s">
        <v>12</v>
      </c>
      <c r="U4" s="62" t="s">
        <v>13</v>
      </c>
      <c r="V4" s="63" t="s">
        <v>78</v>
      </c>
      <c r="W4" s="62" t="s">
        <v>14</v>
      </c>
      <c r="X4" s="78" t="s">
        <v>15</v>
      </c>
      <c r="Y4" s="78" t="s">
        <v>16</v>
      </c>
    </row>
    <row r="5" spans="1:25" s="5" customFormat="1" ht="33.75" customHeight="1">
      <c r="A5" s="67"/>
      <c r="B5" s="67"/>
      <c r="C5" s="72"/>
      <c r="D5" s="73"/>
      <c r="E5" s="74"/>
      <c r="F5" s="67"/>
      <c r="G5" s="67"/>
      <c r="H5" s="67"/>
      <c r="I5" s="67"/>
      <c r="J5" s="67"/>
      <c r="K5" s="84"/>
      <c r="L5" s="8" t="s">
        <v>17</v>
      </c>
      <c r="M5" s="8" t="s">
        <v>18</v>
      </c>
      <c r="N5" s="9" t="s">
        <v>19</v>
      </c>
      <c r="O5" s="41" t="s">
        <v>17</v>
      </c>
      <c r="P5" s="41" t="s">
        <v>18</v>
      </c>
      <c r="Q5" s="42" t="s">
        <v>19</v>
      </c>
      <c r="R5" s="79"/>
      <c r="S5" s="81"/>
      <c r="T5" s="81"/>
      <c r="U5" s="63"/>
      <c r="V5" s="82"/>
      <c r="W5" s="63"/>
      <c r="X5" s="79"/>
      <c r="Y5" s="79"/>
    </row>
    <row r="6" spans="1:25" s="5" customFormat="1" ht="20.25" customHeight="1">
      <c r="A6" s="67"/>
      <c r="B6" s="67"/>
      <c r="C6" s="72"/>
      <c r="D6" s="73"/>
      <c r="E6" s="74"/>
      <c r="F6" s="67"/>
      <c r="G6" s="67"/>
      <c r="H6" s="67"/>
      <c r="I6" s="67"/>
      <c r="J6" s="67"/>
      <c r="K6" s="84"/>
      <c r="L6" s="10" t="s">
        <v>20</v>
      </c>
      <c r="M6" s="10" t="s">
        <v>21</v>
      </c>
      <c r="N6" s="10" t="s">
        <v>22</v>
      </c>
      <c r="O6" s="44" t="s">
        <v>20</v>
      </c>
      <c r="P6" s="44" t="s">
        <v>21</v>
      </c>
      <c r="Q6" s="44" t="s">
        <v>22</v>
      </c>
      <c r="R6" s="45" t="s">
        <v>23</v>
      </c>
      <c r="S6" s="46"/>
      <c r="T6" s="46"/>
      <c r="U6" s="43"/>
      <c r="V6" s="43"/>
      <c r="W6" s="43"/>
      <c r="X6" s="45"/>
      <c r="Y6" s="45"/>
    </row>
    <row r="7" spans="1:25" s="5" customFormat="1" ht="18.75" customHeight="1">
      <c r="A7" s="68"/>
      <c r="B7" s="68"/>
      <c r="C7" s="75"/>
      <c r="D7" s="76"/>
      <c r="E7" s="77"/>
      <c r="F7" s="68"/>
      <c r="G7" s="68"/>
      <c r="H7" s="68"/>
      <c r="I7" s="68"/>
      <c r="J7" s="68"/>
      <c r="K7" s="11" t="s">
        <v>24</v>
      </c>
      <c r="L7" s="11"/>
      <c r="M7" s="11"/>
      <c r="N7" s="11" t="s">
        <v>25</v>
      </c>
      <c r="O7" s="47"/>
      <c r="P7" s="47"/>
      <c r="Q7" s="47" t="s">
        <v>26</v>
      </c>
      <c r="R7" s="48" t="s">
        <v>27</v>
      </c>
      <c r="S7" s="47" t="s">
        <v>28</v>
      </c>
      <c r="T7" s="48" t="s">
        <v>29</v>
      </c>
      <c r="U7" s="47" t="s">
        <v>30</v>
      </c>
      <c r="V7" s="48" t="s">
        <v>31</v>
      </c>
      <c r="W7" s="47" t="s">
        <v>32</v>
      </c>
      <c r="X7" s="47" t="s">
        <v>33</v>
      </c>
      <c r="Y7" s="49"/>
    </row>
    <row r="8" spans="1:25" s="3" customFormat="1" ht="24.75" customHeight="1">
      <c r="A8" s="13">
        <v>1</v>
      </c>
      <c r="B8" s="13">
        <v>1118</v>
      </c>
      <c r="C8" s="14" t="s">
        <v>40</v>
      </c>
      <c r="D8" s="14" t="s">
        <v>54</v>
      </c>
      <c r="E8" s="14" t="s">
        <v>55</v>
      </c>
      <c r="F8" s="15">
        <v>3910500171064</v>
      </c>
      <c r="G8" s="13" t="s">
        <v>39</v>
      </c>
      <c r="H8" s="13" t="s">
        <v>36</v>
      </c>
      <c r="I8" s="13" t="s">
        <v>37</v>
      </c>
      <c r="J8" s="13" t="s">
        <v>51</v>
      </c>
      <c r="K8" s="33">
        <v>31920</v>
      </c>
      <c r="L8" s="34"/>
      <c r="M8" s="34"/>
      <c r="N8" s="12">
        <f aca="true" t="shared" si="0" ref="N8:N20">SUM(L8:M8)</f>
        <v>0</v>
      </c>
      <c r="O8" s="52"/>
      <c r="P8" s="52"/>
      <c r="Q8" s="53">
        <f aca="true" t="shared" si="1" ref="Q8:Q20">SUM(O8:P8)</f>
        <v>0</v>
      </c>
      <c r="R8" s="53">
        <f aca="true" t="shared" si="2" ref="R8:R20">(N8+Q8)/2</f>
        <v>0</v>
      </c>
      <c r="S8" s="54"/>
      <c r="T8" s="55">
        <f aca="true" t="shared" si="3" ref="T8:T13">K8*S8/100</f>
        <v>0</v>
      </c>
      <c r="U8" s="56">
        <f>ROUNDUP(T8,-1)</f>
        <v>0</v>
      </c>
      <c r="V8" s="56">
        <f>K8+U8</f>
        <v>31920</v>
      </c>
      <c r="W8" s="56"/>
      <c r="X8" s="57" t="str">
        <f aca="true" t="shared" si="4" ref="X8:X20">IF(R8&gt;=94.5,"ดีเด่น",IF(R8&gt;=84.5,"ดีมาก",IF(R8&gt;=74.5,"ดี",IF(R8&gt;=64.5,"พอใช้",IF(R8&lt;=64,"ต้องปรับปรุง")))))</f>
        <v>ต้องปรับปรุง</v>
      </c>
      <c r="Y8" s="56"/>
    </row>
    <row r="9" spans="1:30" s="6" customFormat="1" ht="24.75" customHeight="1">
      <c r="A9" s="13">
        <v>2</v>
      </c>
      <c r="B9" s="13">
        <v>1130</v>
      </c>
      <c r="C9" s="14" t="s">
        <v>38</v>
      </c>
      <c r="D9" s="14" t="s">
        <v>52</v>
      </c>
      <c r="E9" s="14" t="s">
        <v>53</v>
      </c>
      <c r="F9" s="15">
        <v>3920300459196</v>
      </c>
      <c r="G9" s="13" t="s">
        <v>39</v>
      </c>
      <c r="H9" s="13" t="s">
        <v>36</v>
      </c>
      <c r="I9" s="13" t="s">
        <v>37</v>
      </c>
      <c r="J9" s="13" t="s">
        <v>51</v>
      </c>
      <c r="K9" s="33">
        <v>31830</v>
      </c>
      <c r="L9" s="34"/>
      <c r="M9" s="34"/>
      <c r="N9" s="12">
        <f t="shared" si="0"/>
        <v>0</v>
      </c>
      <c r="O9" s="52"/>
      <c r="P9" s="52"/>
      <c r="Q9" s="53">
        <f t="shared" si="1"/>
        <v>0</v>
      </c>
      <c r="R9" s="53">
        <f t="shared" si="2"/>
        <v>0</v>
      </c>
      <c r="S9" s="54"/>
      <c r="T9" s="55">
        <f t="shared" si="3"/>
        <v>0</v>
      </c>
      <c r="U9" s="56">
        <f>ROUNDUP(T9,-1)</f>
        <v>0</v>
      </c>
      <c r="V9" s="56">
        <f>K9+U9</f>
        <v>31830</v>
      </c>
      <c r="W9" s="56"/>
      <c r="X9" s="57" t="str">
        <f t="shared" si="4"/>
        <v>ต้องปรับปรุง</v>
      </c>
      <c r="Y9" s="56"/>
      <c r="Z9" s="3"/>
      <c r="AA9" s="3"/>
      <c r="AB9" s="3"/>
      <c r="AC9" s="3"/>
      <c r="AD9" s="3"/>
    </row>
    <row r="10" spans="1:25" s="3" customFormat="1" ht="24.75" customHeight="1">
      <c r="A10" s="37">
        <v>3</v>
      </c>
      <c r="B10" s="37">
        <v>7684</v>
      </c>
      <c r="C10" s="38" t="s">
        <v>34</v>
      </c>
      <c r="D10" s="38" t="s">
        <v>83</v>
      </c>
      <c r="E10" s="38" t="s">
        <v>82</v>
      </c>
      <c r="F10" s="39">
        <v>1929800083529</v>
      </c>
      <c r="G10" s="37" t="s">
        <v>41</v>
      </c>
      <c r="H10" s="37" t="s">
        <v>36</v>
      </c>
      <c r="I10" s="37" t="s">
        <v>37</v>
      </c>
      <c r="J10" s="37" t="s">
        <v>51</v>
      </c>
      <c r="K10" s="50">
        <v>18000</v>
      </c>
      <c r="L10" s="51"/>
      <c r="M10" s="51"/>
      <c r="N10" s="40">
        <f t="shared" si="0"/>
        <v>0</v>
      </c>
      <c r="O10" s="52"/>
      <c r="P10" s="52"/>
      <c r="Q10" s="53">
        <f t="shared" si="1"/>
        <v>0</v>
      </c>
      <c r="R10" s="53">
        <f t="shared" si="2"/>
        <v>0</v>
      </c>
      <c r="S10" s="54"/>
      <c r="T10" s="55">
        <f>K10*S10/100</f>
        <v>0</v>
      </c>
      <c r="U10" s="56">
        <f>ROUNDUP(T10,-1)</f>
        <v>0</v>
      </c>
      <c r="V10" s="60">
        <f>K10+U10</f>
        <v>18000</v>
      </c>
      <c r="W10" s="56"/>
      <c r="X10" s="57" t="str">
        <f t="shared" si="4"/>
        <v>ต้องปรับปรุง</v>
      </c>
      <c r="Y10" s="61"/>
    </row>
    <row r="11" spans="1:25" s="3" customFormat="1" ht="24.75" customHeight="1">
      <c r="A11" s="13">
        <v>4</v>
      </c>
      <c r="B11" s="13">
        <v>7685</v>
      </c>
      <c r="C11" s="14" t="s">
        <v>38</v>
      </c>
      <c r="D11" s="14" t="s">
        <v>69</v>
      </c>
      <c r="E11" s="14" t="s">
        <v>70</v>
      </c>
      <c r="F11" s="15">
        <v>1810100006613</v>
      </c>
      <c r="G11" s="13" t="s">
        <v>41</v>
      </c>
      <c r="H11" s="13" t="s">
        <v>36</v>
      </c>
      <c r="I11" s="13" t="s">
        <v>37</v>
      </c>
      <c r="J11" s="13" t="s">
        <v>51</v>
      </c>
      <c r="K11" s="33">
        <v>29000</v>
      </c>
      <c r="L11" s="34"/>
      <c r="M11" s="34"/>
      <c r="N11" s="12">
        <f t="shared" si="0"/>
        <v>0</v>
      </c>
      <c r="O11" s="52"/>
      <c r="P11" s="52"/>
      <c r="Q11" s="53">
        <f t="shared" si="1"/>
        <v>0</v>
      </c>
      <c r="R11" s="53">
        <f t="shared" si="2"/>
        <v>0</v>
      </c>
      <c r="S11" s="54"/>
      <c r="T11" s="55">
        <f t="shared" si="3"/>
        <v>0</v>
      </c>
      <c r="U11" s="56">
        <f>ROUNDUP(T11,-1)</f>
        <v>0</v>
      </c>
      <c r="V11" s="56">
        <f>K11+U11</f>
        <v>29000</v>
      </c>
      <c r="W11" s="56"/>
      <c r="X11" s="57" t="str">
        <f t="shared" si="4"/>
        <v>ต้องปรับปรุง</v>
      </c>
      <c r="Y11" s="58"/>
    </row>
    <row r="12" spans="1:25" s="3" customFormat="1" ht="24.75" customHeight="1">
      <c r="A12" s="13">
        <v>5</v>
      </c>
      <c r="B12" s="13">
        <v>7686</v>
      </c>
      <c r="C12" s="14" t="s">
        <v>34</v>
      </c>
      <c r="D12" s="14" t="s">
        <v>71</v>
      </c>
      <c r="E12" s="14" t="s">
        <v>72</v>
      </c>
      <c r="F12" s="15">
        <v>1910400032392</v>
      </c>
      <c r="G12" s="13" t="s">
        <v>41</v>
      </c>
      <c r="H12" s="13" t="s">
        <v>36</v>
      </c>
      <c r="I12" s="13" t="s">
        <v>37</v>
      </c>
      <c r="J12" s="13" t="s">
        <v>51</v>
      </c>
      <c r="K12" s="33">
        <v>28890</v>
      </c>
      <c r="L12" s="34"/>
      <c r="M12" s="34"/>
      <c r="N12" s="12">
        <f t="shared" si="0"/>
        <v>0</v>
      </c>
      <c r="O12" s="52"/>
      <c r="P12" s="52"/>
      <c r="Q12" s="53">
        <f t="shared" si="1"/>
        <v>0</v>
      </c>
      <c r="R12" s="53">
        <f t="shared" si="2"/>
        <v>0</v>
      </c>
      <c r="S12" s="54"/>
      <c r="T12" s="55">
        <f t="shared" si="3"/>
        <v>0</v>
      </c>
      <c r="U12" s="56">
        <f>ROUNDUP(T12,-1)</f>
        <v>0</v>
      </c>
      <c r="V12" s="56">
        <f aca="true" t="shared" si="5" ref="V12:V20">K12+U12</f>
        <v>28890</v>
      </c>
      <c r="W12" s="56"/>
      <c r="X12" s="57" t="str">
        <f t="shared" si="4"/>
        <v>ต้องปรับปรุง</v>
      </c>
      <c r="Y12" s="56"/>
    </row>
    <row r="13" spans="1:25" s="3" customFormat="1" ht="24.75" customHeight="1">
      <c r="A13" s="13">
        <v>6</v>
      </c>
      <c r="B13" s="13">
        <v>7687</v>
      </c>
      <c r="C13" s="14" t="s">
        <v>40</v>
      </c>
      <c r="D13" s="14" t="s">
        <v>67</v>
      </c>
      <c r="E13" s="14" t="s">
        <v>68</v>
      </c>
      <c r="F13" s="15">
        <v>1920400103591</v>
      </c>
      <c r="G13" s="13" t="s">
        <v>41</v>
      </c>
      <c r="H13" s="13" t="s">
        <v>36</v>
      </c>
      <c r="I13" s="13" t="s">
        <v>37</v>
      </c>
      <c r="J13" s="13" t="s">
        <v>51</v>
      </c>
      <c r="K13" s="33">
        <v>21060</v>
      </c>
      <c r="L13" s="34"/>
      <c r="M13" s="34"/>
      <c r="N13" s="12">
        <f t="shared" si="0"/>
        <v>0</v>
      </c>
      <c r="O13" s="52"/>
      <c r="P13" s="52"/>
      <c r="Q13" s="53">
        <f t="shared" si="1"/>
        <v>0</v>
      </c>
      <c r="R13" s="53">
        <f t="shared" si="2"/>
        <v>0</v>
      </c>
      <c r="S13" s="54"/>
      <c r="T13" s="55">
        <f t="shared" si="3"/>
        <v>0</v>
      </c>
      <c r="U13" s="56">
        <f>ROUNDUP(T13,-1)</f>
        <v>0</v>
      </c>
      <c r="V13" s="56">
        <f t="shared" si="5"/>
        <v>21060</v>
      </c>
      <c r="W13" s="56"/>
      <c r="X13" s="57" t="str">
        <f t="shared" si="4"/>
        <v>ต้องปรับปรุง</v>
      </c>
      <c r="Y13" s="56"/>
    </row>
    <row r="14" spans="1:30" s="6" customFormat="1" ht="24.75" customHeight="1">
      <c r="A14" s="13">
        <v>7</v>
      </c>
      <c r="B14" s="13">
        <v>7688</v>
      </c>
      <c r="C14" s="32" t="s">
        <v>73</v>
      </c>
      <c r="D14" s="32" t="s">
        <v>74</v>
      </c>
      <c r="E14" s="32" t="s">
        <v>75</v>
      </c>
      <c r="F14" s="15">
        <v>3800600600995</v>
      </c>
      <c r="G14" s="13" t="s">
        <v>41</v>
      </c>
      <c r="H14" s="13" t="s">
        <v>36</v>
      </c>
      <c r="I14" s="13" t="s">
        <v>37</v>
      </c>
      <c r="J14" s="13" t="s">
        <v>51</v>
      </c>
      <c r="K14" s="33">
        <v>20150</v>
      </c>
      <c r="L14" s="34"/>
      <c r="M14" s="34"/>
      <c r="N14" s="12">
        <f t="shared" si="0"/>
        <v>0</v>
      </c>
      <c r="O14" s="52"/>
      <c r="P14" s="52"/>
      <c r="Q14" s="53">
        <f t="shared" si="1"/>
        <v>0</v>
      </c>
      <c r="R14" s="53">
        <f t="shared" si="2"/>
        <v>0</v>
      </c>
      <c r="S14" s="54"/>
      <c r="T14" s="55">
        <f aca="true" t="shared" si="6" ref="T14:T20">K14*S14/100</f>
        <v>0</v>
      </c>
      <c r="U14" s="56">
        <f aca="true" t="shared" si="7" ref="U14:U20">ROUNDUP(T14,-1)</f>
        <v>0</v>
      </c>
      <c r="V14" s="56">
        <f t="shared" si="5"/>
        <v>20150</v>
      </c>
      <c r="W14" s="56"/>
      <c r="X14" s="57" t="str">
        <f t="shared" si="4"/>
        <v>ต้องปรับปรุง</v>
      </c>
      <c r="Y14" s="56"/>
      <c r="AA14" s="3"/>
      <c r="AB14" s="3"/>
      <c r="AC14" s="3"/>
      <c r="AD14" s="3"/>
    </row>
    <row r="15" spans="1:25" s="3" customFormat="1" ht="24.75" customHeight="1">
      <c r="A15" s="13">
        <v>8</v>
      </c>
      <c r="B15" s="13">
        <v>7689</v>
      </c>
      <c r="C15" s="14" t="s">
        <v>38</v>
      </c>
      <c r="D15" s="14" t="s">
        <v>49</v>
      </c>
      <c r="E15" s="14" t="s">
        <v>50</v>
      </c>
      <c r="F15" s="15">
        <v>3910200061891</v>
      </c>
      <c r="G15" s="13" t="s">
        <v>41</v>
      </c>
      <c r="H15" s="13" t="s">
        <v>36</v>
      </c>
      <c r="I15" s="13" t="s">
        <v>37</v>
      </c>
      <c r="J15" s="13" t="s">
        <v>51</v>
      </c>
      <c r="K15" s="33">
        <v>29740</v>
      </c>
      <c r="L15" s="34"/>
      <c r="M15" s="34"/>
      <c r="N15" s="12">
        <f t="shared" si="0"/>
        <v>0</v>
      </c>
      <c r="O15" s="52"/>
      <c r="P15" s="52"/>
      <c r="Q15" s="53">
        <f t="shared" si="1"/>
        <v>0</v>
      </c>
      <c r="R15" s="53">
        <f t="shared" si="2"/>
        <v>0</v>
      </c>
      <c r="S15" s="54"/>
      <c r="T15" s="55">
        <f t="shared" si="6"/>
        <v>0</v>
      </c>
      <c r="U15" s="56">
        <f t="shared" si="7"/>
        <v>0</v>
      </c>
      <c r="V15" s="56">
        <f t="shared" si="5"/>
        <v>29740</v>
      </c>
      <c r="W15" s="56"/>
      <c r="X15" s="57" t="str">
        <f t="shared" si="4"/>
        <v>ต้องปรับปรุง</v>
      </c>
      <c r="Y15" s="56"/>
    </row>
    <row r="16" spans="1:30" s="3" customFormat="1" ht="24.75" customHeight="1">
      <c r="A16" s="13">
        <v>9</v>
      </c>
      <c r="B16" s="13">
        <v>7690</v>
      </c>
      <c r="C16" s="14" t="s">
        <v>38</v>
      </c>
      <c r="D16" s="14" t="s">
        <v>61</v>
      </c>
      <c r="E16" s="14" t="s">
        <v>62</v>
      </c>
      <c r="F16" s="15">
        <v>3920300350305</v>
      </c>
      <c r="G16" s="13" t="s">
        <v>41</v>
      </c>
      <c r="H16" s="13" t="s">
        <v>36</v>
      </c>
      <c r="I16" s="13" t="s">
        <v>37</v>
      </c>
      <c r="J16" s="13" t="s">
        <v>51</v>
      </c>
      <c r="K16" s="33">
        <v>29420</v>
      </c>
      <c r="L16" s="34"/>
      <c r="M16" s="34"/>
      <c r="N16" s="12">
        <f t="shared" si="0"/>
        <v>0</v>
      </c>
      <c r="O16" s="52"/>
      <c r="P16" s="52"/>
      <c r="Q16" s="53">
        <f t="shared" si="1"/>
        <v>0</v>
      </c>
      <c r="R16" s="53">
        <f t="shared" si="2"/>
        <v>0</v>
      </c>
      <c r="S16" s="54"/>
      <c r="T16" s="55">
        <f t="shared" si="6"/>
        <v>0</v>
      </c>
      <c r="U16" s="56">
        <f t="shared" si="7"/>
        <v>0</v>
      </c>
      <c r="V16" s="56">
        <f t="shared" si="5"/>
        <v>29420</v>
      </c>
      <c r="W16" s="56"/>
      <c r="X16" s="57" t="str">
        <f t="shared" si="4"/>
        <v>ต้องปรับปรุง</v>
      </c>
      <c r="Y16" s="56"/>
      <c r="AA16" s="6"/>
      <c r="AB16" s="6"/>
      <c r="AC16" s="6"/>
      <c r="AD16" s="6"/>
    </row>
    <row r="17" spans="1:25" s="3" customFormat="1" ht="24.75" customHeight="1">
      <c r="A17" s="13">
        <v>10</v>
      </c>
      <c r="B17" s="13">
        <v>7691</v>
      </c>
      <c r="C17" s="14" t="s">
        <v>38</v>
      </c>
      <c r="D17" s="14" t="s">
        <v>65</v>
      </c>
      <c r="E17" s="14" t="s">
        <v>66</v>
      </c>
      <c r="F17" s="15">
        <v>3920500017219</v>
      </c>
      <c r="G17" s="13" t="s">
        <v>41</v>
      </c>
      <c r="H17" s="13" t="s">
        <v>36</v>
      </c>
      <c r="I17" s="13" t="s">
        <v>37</v>
      </c>
      <c r="J17" s="13" t="s">
        <v>51</v>
      </c>
      <c r="K17" s="33">
        <v>29260</v>
      </c>
      <c r="L17" s="34"/>
      <c r="M17" s="34"/>
      <c r="N17" s="12">
        <f t="shared" si="0"/>
        <v>0</v>
      </c>
      <c r="O17" s="52"/>
      <c r="P17" s="52"/>
      <c r="Q17" s="53">
        <f t="shared" si="1"/>
        <v>0</v>
      </c>
      <c r="R17" s="53">
        <f t="shared" si="2"/>
        <v>0</v>
      </c>
      <c r="S17" s="54"/>
      <c r="T17" s="55">
        <f t="shared" si="6"/>
        <v>0</v>
      </c>
      <c r="U17" s="56">
        <f t="shared" si="7"/>
        <v>0</v>
      </c>
      <c r="V17" s="56">
        <f t="shared" si="5"/>
        <v>29260</v>
      </c>
      <c r="W17" s="56"/>
      <c r="X17" s="57" t="str">
        <f t="shared" si="4"/>
        <v>ต้องปรับปรุง</v>
      </c>
      <c r="Y17" s="56"/>
    </row>
    <row r="18" spans="1:25" s="3" customFormat="1" ht="24.75" customHeight="1">
      <c r="A18" s="13">
        <v>11</v>
      </c>
      <c r="B18" s="13">
        <v>7692</v>
      </c>
      <c r="C18" s="14" t="s">
        <v>34</v>
      </c>
      <c r="D18" s="14" t="s">
        <v>63</v>
      </c>
      <c r="E18" s="14" t="s">
        <v>64</v>
      </c>
      <c r="F18" s="15">
        <v>3920400568507</v>
      </c>
      <c r="G18" s="13" t="s">
        <v>41</v>
      </c>
      <c r="H18" s="13" t="s">
        <v>36</v>
      </c>
      <c r="I18" s="13" t="s">
        <v>37</v>
      </c>
      <c r="J18" s="13" t="s">
        <v>51</v>
      </c>
      <c r="K18" s="33">
        <v>29620</v>
      </c>
      <c r="L18" s="34"/>
      <c r="M18" s="34"/>
      <c r="N18" s="12">
        <f t="shared" si="0"/>
        <v>0</v>
      </c>
      <c r="O18" s="52"/>
      <c r="P18" s="52"/>
      <c r="Q18" s="53">
        <f t="shared" si="1"/>
        <v>0</v>
      </c>
      <c r="R18" s="53">
        <f t="shared" si="2"/>
        <v>0</v>
      </c>
      <c r="S18" s="54"/>
      <c r="T18" s="55">
        <f t="shared" si="6"/>
        <v>0</v>
      </c>
      <c r="U18" s="56">
        <f t="shared" si="7"/>
        <v>0</v>
      </c>
      <c r="V18" s="56">
        <f t="shared" si="5"/>
        <v>29620</v>
      </c>
      <c r="W18" s="56"/>
      <c r="X18" s="57" t="str">
        <f t="shared" si="4"/>
        <v>ต้องปรับปรุง</v>
      </c>
      <c r="Y18" s="56"/>
    </row>
    <row r="19" spans="1:25" s="3" customFormat="1" ht="24.75" customHeight="1">
      <c r="A19" s="13">
        <v>12</v>
      </c>
      <c r="B19" s="13">
        <v>7693</v>
      </c>
      <c r="C19" s="14" t="s">
        <v>38</v>
      </c>
      <c r="D19" s="14" t="s">
        <v>59</v>
      </c>
      <c r="E19" s="14" t="s">
        <v>60</v>
      </c>
      <c r="F19" s="15">
        <v>3920400550543</v>
      </c>
      <c r="G19" s="13" t="s">
        <v>41</v>
      </c>
      <c r="H19" s="13" t="s">
        <v>36</v>
      </c>
      <c r="I19" s="13" t="s">
        <v>37</v>
      </c>
      <c r="J19" s="13" t="s">
        <v>51</v>
      </c>
      <c r="K19" s="33">
        <v>29580</v>
      </c>
      <c r="L19" s="34"/>
      <c r="M19" s="34"/>
      <c r="N19" s="12">
        <f t="shared" si="0"/>
        <v>0</v>
      </c>
      <c r="O19" s="52"/>
      <c r="P19" s="52"/>
      <c r="Q19" s="53">
        <f t="shared" si="1"/>
        <v>0</v>
      </c>
      <c r="R19" s="53">
        <f t="shared" si="2"/>
        <v>0</v>
      </c>
      <c r="S19" s="54"/>
      <c r="T19" s="55">
        <f t="shared" si="6"/>
        <v>0</v>
      </c>
      <c r="U19" s="56">
        <f t="shared" si="7"/>
        <v>0</v>
      </c>
      <c r="V19" s="56">
        <f t="shared" si="5"/>
        <v>29580</v>
      </c>
      <c r="W19" s="56"/>
      <c r="X19" s="57" t="str">
        <f t="shared" si="4"/>
        <v>ต้องปรับปรุง</v>
      </c>
      <c r="Y19" s="56"/>
    </row>
    <row r="20" spans="1:25" s="3" customFormat="1" ht="24.75" customHeight="1">
      <c r="A20" s="13">
        <v>13</v>
      </c>
      <c r="B20" s="13">
        <v>14294</v>
      </c>
      <c r="C20" s="35" t="s">
        <v>56</v>
      </c>
      <c r="D20" s="14" t="s">
        <v>57</v>
      </c>
      <c r="E20" s="14" t="s">
        <v>58</v>
      </c>
      <c r="F20" s="15">
        <v>3920400077520</v>
      </c>
      <c r="G20" s="36" t="s">
        <v>35</v>
      </c>
      <c r="H20" s="13" t="s">
        <v>36</v>
      </c>
      <c r="I20" s="13" t="s">
        <v>37</v>
      </c>
      <c r="J20" s="13" t="s">
        <v>51</v>
      </c>
      <c r="K20" s="33">
        <v>19550</v>
      </c>
      <c r="L20" s="34"/>
      <c r="M20" s="34"/>
      <c r="N20" s="12">
        <f t="shared" si="0"/>
        <v>0</v>
      </c>
      <c r="O20" s="52"/>
      <c r="P20" s="52"/>
      <c r="Q20" s="53">
        <f t="shared" si="1"/>
        <v>0</v>
      </c>
      <c r="R20" s="53">
        <f t="shared" si="2"/>
        <v>0</v>
      </c>
      <c r="S20" s="54"/>
      <c r="T20" s="55">
        <f t="shared" si="6"/>
        <v>0</v>
      </c>
      <c r="U20" s="56">
        <f t="shared" si="7"/>
        <v>0</v>
      </c>
      <c r="V20" s="56">
        <f t="shared" si="5"/>
        <v>19550</v>
      </c>
      <c r="W20" s="56"/>
      <c r="X20" s="57" t="str">
        <f t="shared" si="4"/>
        <v>ต้องปรับปรุง</v>
      </c>
      <c r="Y20" s="59"/>
    </row>
    <row r="21" spans="1:26" ht="24.75" customHeight="1">
      <c r="A21" s="16"/>
      <c r="B21" s="16"/>
      <c r="C21" s="16"/>
      <c r="D21" s="16"/>
      <c r="E21" s="16"/>
      <c r="J21" s="18" t="s">
        <v>42</v>
      </c>
      <c r="K21" s="19">
        <f>SUM(K8:K20)</f>
        <v>348020</v>
      </c>
      <c r="S21" s="20"/>
      <c r="T21" s="21" t="s">
        <v>43</v>
      </c>
      <c r="U21" s="22">
        <f>SUM(U8:U20)</f>
        <v>0</v>
      </c>
      <c r="V21" s="23"/>
      <c r="W21" s="23"/>
      <c r="Z21" s="7"/>
    </row>
    <row r="22" spans="1:26" ht="24.75" customHeight="1">
      <c r="A22" s="16"/>
      <c r="B22" s="16"/>
      <c r="C22" s="16"/>
      <c r="D22" s="16"/>
      <c r="E22" s="16"/>
      <c r="J22" s="24" t="s">
        <v>44</v>
      </c>
      <c r="K22" s="25">
        <f>K21*3.95/100</f>
        <v>13746.79</v>
      </c>
      <c r="S22" s="20"/>
      <c r="T22" s="20"/>
      <c r="U22" s="23"/>
      <c r="V22" s="23"/>
      <c r="W22" s="23"/>
      <c r="Z22" s="7"/>
    </row>
    <row r="23" spans="1:26" ht="24.75" customHeight="1">
      <c r="A23" s="16"/>
      <c r="B23" s="16"/>
      <c r="C23" s="16"/>
      <c r="D23" s="16"/>
      <c r="E23" s="16"/>
      <c r="J23" s="24" t="s">
        <v>46</v>
      </c>
      <c r="K23" s="26">
        <f>U21</f>
        <v>0</v>
      </c>
      <c r="P23" s="16" t="s">
        <v>45</v>
      </c>
      <c r="S23" s="20"/>
      <c r="T23" s="20"/>
      <c r="U23" s="23"/>
      <c r="V23" s="23"/>
      <c r="W23" s="23"/>
      <c r="Z23" s="7"/>
    </row>
    <row r="24" spans="1:26" ht="24.75" customHeight="1">
      <c r="A24" s="16"/>
      <c r="B24" s="16"/>
      <c r="C24" s="16"/>
      <c r="D24" s="16"/>
      <c r="E24" s="16"/>
      <c r="J24" s="27" t="s">
        <v>47</v>
      </c>
      <c r="K24" s="28">
        <f>K22-K23</f>
        <v>13746.79</v>
      </c>
      <c r="P24" s="91" t="s">
        <v>80</v>
      </c>
      <c r="Q24" s="91"/>
      <c r="R24" s="91"/>
      <c r="S24" s="91"/>
      <c r="T24" s="20"/>
      <c r="U24" s="23"/>
      <c r="V24" s="23"/>
      <c r="W24" s="23"/>
      <c r="Z24" s="7"/>
    </row>
    <row r="25" spans="1:26" ht="24.75" customHeight="1">
      <c r="A25" s="16"/>
      <c r="B25" s="16"/>
      <c r="C25" s="16"/>
      <c r="D25" s="16"/>
      <c r="E25" s="16"/>
      <c r="P25" s="91" t="s">
        <v>81</v>
      </c>
      <c r="Q25" s="91"/>
      <c r="R25" s="91"/>
      <c r="S25" s="91"/>
      <c r="T25" s="20"/>
      <c r="U25" s="23"/>
      <c r="V25" s="23"/>
      <c r="W25" s="23"/>
      <c r="Z25" s="7"/>
    </row>
    <row r="26" spans="1:26" ht="24.75" customHeight="1">
      <c r="A26" s="16"/>
      <c r="B26" s="16"/>
      <c r="C26" s="16"/>
      <c r="D26" s="16"/>
      <c r="E26" s="16"/>
      <c r="P26" s="91" t="s">
        <v>76</v>
      </c>
      <c r="Q26" s="91"/>
      <c r="R26" s="91"/>
      <c r="S26" s="91"/>
      <c r="T26" s="20"/>
      <c r="U26" s="23"/>
      <c r="V26" s="23"/>
      <c r="W26" s="23"/>
      <c r="Z26" s="7"/>
    </row>
    <row r="27" spans="1:26" ht="24.75" customHeight="1">
      <c r="A27" s="16"/>
      <c r="B27" s="16"/>
      <c r="C27" s="16"/>
      <c r="D27" s="16"/>
      <c r="E27" s="16"/>
      <c r="S27" s="20"/>
      <c r="T27" s="20"/>
      <c r="U27" s="23"/>
      <c r="V27" s="23"/>
      <c r="W27" s="23"/>
      <c r="Z27" s="7"/>
    </row>
    <row r="28" spans="1:26" ht="24.75" customHeight="1">
      <c r="A28" s="16"/>
      <c r="B28" s="16"/>
      <c r="C28" s="16"/>
      <c r="D28" s="16"/>
      <c r="E28" s="16"/>
      <c r="S28" s="20"/>
      <c r="T28" s="20"/>
      <c r="U28" s="23"/>
      <c r="V28" s="23"/>
      <c r="W28" s="23"/>
      <c r="Z28" s="7"/>
    </row>
    <row r="29" spans="1:26" ht="22.5" customHeight="1">
      <c r="A29" s="16"/>
      <c r="B29" s="16"/>
      <c r="C29" s="16"/>
      <c r="D29" s="16"/>
      <c r="E29" s="16"/>
      <c r="T29" s="20"/>
      <c r="V29" s="23"/>
      <c r="W29" s="23"/>
      <c r="Z29" s="7"/>
    </row>
    <row r="30" spans="1:26" ht="24.75" customHeight="1">
      <c r="A30" s="16"/>
      <c r="B30" s="16"/>
      <c r="C30" s="16"/>
      <c r="D30" s="16"/>
      <c r="E30" s="16"/>
      <c r="T30" s="20"/>
      <c r="V30" s="23"/>
      <c r="W30" s="23"/>
      <c r="Z30" s="7"/>
    </row>
    <row r="31" spans="1:26" ht="24.75" customHeight="1">
      <c r="A31" s="16"/>
      <c r="B31" s="16"/>
      <c r="C31" s="16"/>
      <c r="D31" s="16"/>
      <c r="E31" s="16"/>
      <c r="T31" s="20"/>
      <c r="V31" s="23"/>
      <c r="W31" s="23"/>
      <c r="Z31" s="7"/>
    </row>
    <row r="32" spans="1:26" ht="24.75" customHeight="1">
      <c r="A32" s="16"/>
      <c r="B32" s="16"/>
      <c r="C32" s="16"/>
      <c r="D32" s="16"/>
      <c r="E32" s="16"/>
      <c r="T32" s="20"/>
      <c r="V32" s="23"/>
      <c r="W32" s="23"/>
      <c r="Z32" s="7"/>
    </row>
    <row r="33" spans="1:26" ht="24.75" customHeight="1">
      <c r="A33" s="16"/>
      <c r="B33" s="16"/>
      <c r="C33" s="16"/>
      <c r="D33" s="16"/>
      <c r="E33" s="16"/>
      <c r="T33" s="20"/>
      <c r="V33" s="23"/>
      <c r="W33" s="23"/>
      <c r="Z33" s="7"/>
    </row>
    <row r="34" spans="1:26" ht="24.75" customHeight="1">
      <c r="A34" s="16"/>
      <c r="B34" s="16"/>
      <c r="C34" s="16"/>
      <c r="D34" s="16"/>
      <c r="E34" s="16"/>
      <c r="T34" s="20"/>
      <c r="V34" s="23"/>
      <c r="W34" s="23"/>
      <c r="Z34" s="7"/>
    </row>
    <row r="35" spans="1:26" ht="24.75" customHeight="1">
      <c r="A35" s="16"/>
      <c r="B35" s="16"/>
      <c r="C35" s="16"/>
      <c r="D35" s="16"/>
      <c r="E35" s="16"/>
      <c r="T35" s="20"/>
      <c r="V35" s="23"/>
      <c r="W35" s="23"/>
      <c r="Z35" s="7"/>
    </row>
    <row r="36" spans="1:26" ht="24.75" customHeight="1">
      <c r="A36" s="16"/>
      <c r="B36" s="16"/>
      <c r="C36" s="16"/>
      <c r="D36" s="16"/>
      <c r="E36" s="16"/>
      <c r="T36" s="20"/>
      <c r="V36" s="23"/>
      <c r="W36" s="23"/>
      <c r="Z36" s="7"/>
    </row>
    <row r="37" spans="1:26" ht="24.75" customHeight="1">
      <c r="A37" s="16"/>
      <c r="B37" s="16"/>
      <c r="C37" s="16"/>
      <c r="D37" s="16"/>
      <c r="E37" s="16"/>
      <c r="T37" s="20"/>
      <c r="V37" s="23"/>
      <c r="W37" s="23"/>
      <c r="Z37" s="7"/>
    </row>
    <row r="38" spans="1:26" ht="24.75" customHeight="1">
      <c r="A38" s="16"/>
      <c r="B38" s="16"/>
      <c r="C38" s="16"/>
      <c r="D38" s="16"/>
      <c r="E38" s="16"/>
      <c r="T38" s="20"/>
      <c r="V38" s="23"/>
      <c r="W38" s="23"/>
      <c r="Z38" s="7"/>
    </row>
    <row r="39" spans="1:26" ht="24.75" customHeight="1">
      <c r="A39" s="16"/>
      <c r="B39" s="16"/>
      <c r="C39" s="16"/>
      <c r="D39" s="16"/>
      <c r="E39" s="16"/>
      <c r="T39" s="20"/>
      <c r="V39" s="23"/>
      <c r="W39" s="23"/>
      <c r="Z39" s="7"/>
    </row>
    <row r="40" spans="1:26" ht="24.75" customHeight="1">
      <c r="A40" s="16"/>
      <c r="B40" s="16"/>
      <c r="C40" s="16"/>
      <c r="D40" s="16"/>
      <c r="E40" s="16"/>
      <c r="T40" s="20"/>
      <c r="V40" s="23"/>
      <c r="W40" s="23"/>
      <c r="Z40" s="7"/>
    </row>
    <row r="41" spans="1:26" ht="24.75" customHeight="1">
      <c r="A41" s="16"/>
      <c r="B41" s="16"/>
      <c r="C41" s="16"/>
      <c r="D41" s="16"/>
      <c r="E41" s="16"/>
      <c r="T41" s="20"/>
      <c r="V41" s="23"/>
      <c r="W41" s="23"/>
      <c r="Z41" s="7"/>
    </row>
    <row r="42" spans="1:26" ht="24.75" customHeight="1">
      <c r="A42" s="16"/>
      <c r="B42" s="16"/>
      <c r="C42" s="16"/>
      <c r="D42" s="16"/>
      <c r="E42" s="16"/>
      <c r="T42" s="20"/>
      <c r="V42" s="23"/>
      <c r="W42" s="23"/>
      <c r="Z42" s="7"/>
    </row>
    <row r="43" spans="1:26" ht="24.75" customHeight="1">
      <c r="A43" s="16"/>
      <c r="B43" s="16"/>
      <c r="C43" s="16"/>
      <c r="D43" s="16"/>
      <c r="E43" s="16"/>
      <c r="T43" s="20"/>
      <c r="V43" s="23"/>
      <c r="W43" s="23"/>
      <c r="Z43" s="7"/>
    </row>
    <row r="44" spans="1:26" ht="24.75" customHeight="1">
      <c r="A44" s="16"/>
      <c r="B44" s="16"/>
      <c r="C44" s="16"/>
      <c r="D44" s="16"/>
      <c r="E44" s="16"/>
      <c r="T44" s="20"/>
      <c r="V44" s="23"/>
      <c r="W44" s="23"/>
      <c r="Z44" s="7"/>
    </row>
    <row r="45" spans="1:26" ht="24.75" customHeight="1">
      <c r="A45" s="16"/>
      <c r="B45" s="16"/>
      <c r="C45" s="16"/>
      <c r="D45" s="16"/>
      <c r="E45" s="16"/>
      <c r="T45" s="20"/>
      <c r="V45" s="23"/>
      <c r="W45" s="23"/>
      <c r="Z45" s="7"/>
    </row>
    <row r="46" spans="1:26" ht="24.75" customHeight="1">
      <c r="A46" s="16"/>
      <c r="B46" s="16"/>
      <c r="C46" s="16"/>
      <c r="D46" s="16"/>
      <c r="E46" s="16"/>
      <c r="T46" s="20"/>
      <c r="V46" s="23"/>
      <c r="W46" s="23"/>
      <c r="Z46" s="7"/>
    </row>
    <row r="47" spans="1:26" ht="24.75" customHeight="1">
      <c r="A47" s="16"/>
      <c r="B47" s="16"/>
      <c r="C47" s="16"/>
      <c r="D47" s="16"/>
      <c r="E47" s="16"/>
      <c r="T47" s="20"/>
      <c r="V47" s="23"/>
      <c r="W47" s="23"/>
      <c r="Z47" s="7"/>
    </row>
    <row r="48" spans="1:26" ht="24.75" customHeight="1">
      <c r="A48" s="16"/>
      <c r="B48" s="16"/>
      <c r="C48" s="16"/>
      <c r="D48" s="16"/>
      <c r="E48" s="16"/>
      <c r="T48" s="20"/>
      <c r="V48" s="23"/>
      <c r="W48" s="23"/>
      <c r="Z48" s="7"/>
    </row>
    <row r="49" spans="1:26" ht="24.75" customHeight="1">
      <c r="A49" s="16"/>
      <c r="B49" s="16"/>
      <c r="C49" s="16"/>
      <c r="D49" s="16"/>
      <c r="E49" s="16"/>
      <c r="T49" s="20"/>
      <c r="V49" s="23"/>
      <c r="W49" s="23"/>
      <c r="Z49" s="7"/>
    </row>
    <row r="50" spans="1:26" ht="24.75" customHeight="1">
      <c r="A50" s="16"/>
      <c r="B50" s="16"/>
      <c r="C50" s="16"/>
      <c r="D50" s="16"/>
      <c r="E50" s="16"/>
      <c r="T50" s="20"/>
      <c r="V50" s="23"/>
      <c r="W50" s="23"/>
      <c r="Z50" s="7"/>
    </row>
    <row r="51" spans="1:26" ht="24.75" customHeight="1">
      <c r="A51" s="16"/>
      <c r="B51" s="16"/>
      <c r="C51" s="16"/>
      <c r="D51" s="16"/>
      <c r="E51" s="16"/>
      <c r="T51" s="20"/>
      <c r="V51" s="23"/>
      <c r="W51" s="23"/>
      <c r="Z51" s="7"/>
    </row>
    <row r="52" spans="1:26" ht="24.75" customHeight="1">
      <c r="A52" s="16"/>
      <c r="B52" s="16"/>
      <c r="C52" s="16"/>
      <c r="D52" s="16"/>
      <c r="E52" s="16"/>
      <c r="T52" s="20"/>
      <c r="V52" s="23"/>
      <c r="W52" s="23"/>
      <c r="Z52" s="7"/>
    </row>
    <row r="53" spans="1:26" ht="24.75" customHeight="1">
      <c r="A53" s="16"/>
      <c r="B53" s="16"/>
      <c r="C53" s="16"/>
      <c r="D53" s="16"/>
      <c r="E53" s="16"/>
      <c r="T53" s="20"/>
      <c r="V53" s="23"/>
      <c r="W53" s="23"/>
      <c r="Z53" s="7"/>
    </row>
    <row r="54" spans="1:26" ht="24.75" customHeight="1">
      <c r="A54" s="16"/>
      <c r="B54" s="16"/>
      <c r="C54" s="16"/>
      <c r="D54" s="16"/>
      <c r="E54" s="16"/>
      <c r="T54" s="20"/>
      <c r="V54" s="23"/>
      <c r="W54" s="23"/>
      <c r="Z54" s="7"/>
    </row>
    <row r="55" spans="1:26" ht="24.75" customHeight="1">
      <c r="A55" s="16"/>
      <c r="B55" s="16"/>
      <c r="C55" s="16"/>
      <c r="D55" s="16"/>
      <c r="E55" s="16"/>
      <c r="T55" s="20"/>
      <c r="V55" s="23"/>
      <c r="W55" s="23"/>
      <c r="Z55" s="7"/>
    </row>
    <row r="56" spans="1:26" ht="24.75" customHeight="1">
      <c r="A56" s="16"/>
      <c r="B56" s="16"/>
      <c r="C56" s="16"/>
      <c r="D56" s="16"/>
      <c r="E56" s="16"/>
      <c r="T56" s="20"/>
      <c r="V56" s="23"/>
      <c r="W56" s="23"/>
      <c r="Z56" s="7"/>
    </row>
    <row r="57" spans="1:26" ht="24.75" customHeight="1">
      <c r="A57" s="16"/>
      <c r="B57" s="16"/>
      <c r="C57" s="16"/>
      <c r="D57" s="16"/>
      <c r="E57" s="16"/>
      <c r="T57" s="20"/>
      <c r="V57" s="23"/>
      <c r="W57" s="23"/>
      <c r="Z57" s="7"/>
    </row>
    <row r="58" spans="1:26" ht="24.75" customHeight="1">
      <c r="A58" s="16"/>
      <c r="B58" s="16"/>
      <c r="C58" s="16"/>
      <c r="D58" s="16"/>
      <c r="E58" s="16"/>
      <c r="T58" s="20"/>
      <c r="V58" s="23"/>
      <c r="Z58" s="7"/>
    </row>
    <row r="59" spans="1:26" ht="24.75" customHeight="1">
      <c r="A59" s="16"/>
      <c r="B59" s="16"/>
      <c r="C59" s="16"/>
      <c r="D59" s="16"/>
      <c r="E59" s="16"/>
      <c r="T59" s="20"/>
      <c r="V59" s="23"/>
      <c r="Z59" s="7"/>
    </row>
    <row r="60" spans="1:26" ht="24.75" customHeight="1">
      <c r="A60" s="16"/>
      <c r="B60" s="16"/>
      <c r="C60" s="16"/>
      <c r="D60" s="16"/>
      <c r="E60" s="16"/>
      <c r="T60" s="20"/>
      <c r="V60" s="23"/>
      <c r="Z60" s="7"/>
    </row>
    <row r="61" spans="1:26" ht="24.75" customHeight="1">
      <c r="A61" s="16"/>
      <c r="B61" s="16"/>
      <c r="C61" s="16"/>
      <c r="D61" s="16"/>
      <c r="E61" s="16"/>
      <c r="T61" s="20"/>
      <c r="V61" s="23"/>
      <c r="Z61" s="7"/>
    </row>
    <row r="62" spans="1:26" ht="24.75" customHeight="1">
      <c r="A62" s="16"/>
      <c r="B62" s="16"/>
      <c r="C62" s="16"/>
      <c r="D62" s="16"/>
      <c r="E62" s="16"/>
      <c r="T62" s="20"/>
      <c r="V62" s="23"/>
      <c r="Z62" s="7"/>
    </row>
    <row r="63" spans="1:26" ht="24.75" customHeight="1">
      <c r="A63" s="16"/>
      <c r="B63" s="16"/>
      <c r="C63" s="16"/>
      <c r="D63" s="16"/>
      <c r="E63" s="16"/>
      <c r="T63" s="20"/>
      <c r="V63" s="23"/>
      <c r="Z63" s="7"/>
    </row>
    <row r="64" spans="1:26" ht="24.75" customHeight="1">
      <c r="A64" s="16"/>
      <c r="B64" s="16"/>
      <c r="C64" s="16"/>
      <c r="D64" s="16"/>
      <c r="E64" s="16"/>
      <c r="T64" s="20"/>
      <c r="V64" s="23"/>
      <c r="Z64" s="7"/>
    </row>
    <row r="65" spans="1:26" ht="24.75" customHeight="1">
      <c r="A65" s="16"/>
      <c r="B65" s="16"/>
      <c r="C65" s="16"/>
      <c r="D65" s="16"/>
      <c r="E65" s="16"/>
      <c r="T65" s="20"/>
      <c r="V65" s="23"/>
      <c r="Z65" s="7"/>
    </row>
    <row r="66" spans="1:26" ht="24.75" customHeight="1">
      <c r="A66" s="16"/>
      <c r="B66" s="16"/>
      <c r="C66" s="16"/>
      <c r="D66" s="16"/>
      <c r="E66" s="16"/>
      <c r="T66" s="20"/>
      <c r="V66" s="23"/>
      <c r="Z66" s="7"/>
    </row>
    <row r="67" spans="1:26" ht="24.75" customHeight="1">
      <c r="A67" s="16"/>
      <c r="B67" s="16"/>
      <c r="C67" s="16"/>
      <c r="D67" s="16"/>
      <c r="E67" s="16"/>
      <c r="T67" s="20"/>
      <c r="V67" s="23"/>
      <c r="Z67" s="7"/>
    </row>
    <row r="68" spans="1:26" ht="24.75" customHeight="1">
      <c r="A68" s="16"/>
      <c r="B68" s="16"/>
      <c r="C68" s="16"/>
      <c r="D68" s="16"/>
      <c r="E68" s="16"/>
      <c r="T68" s="20"/>
      <c r="V68" s="23"/>
      <c r="Z68" s="7"/>
    </row>
    <row r="69" spans="1:26" ht="24.75" customHeight="1">
      <c r="A69" s="16"/>
      <c r="B69" s="16"/>
      <c r="C69" s="16"/>
      <c r="D69" s="16"/>
      <c r="E69" s="16"/>
      <c r="T69" s="20"/>
      <c r="V69" s="23"/>
      <c r="Z69" s="7"/>
    </row>
    <row r="70" spans="1:26" ht="24.75" customHeight="1">
      <c r="A70" s="16"/>
      <c r="B70" s="16"/>
      <c r="C70" s="16"/>
      <c r="D70" s="16"/>
      <c r="E70" s="16"/>
      <c r="T70" s="20"/>
      <c r="V70" s="23"/>
      <c r="Z70" s="7"/>
    </row>
    <row r="71" spans="1:26" ht="24.75" customHeight="1">
      <c r="A71" s="16"/>
      <c r="B71" s="16"/>
      <c r="C71" s="16"/>
      <c r="D71" s="16"/>
      <c r="E71" s="16"/>
      <c r="T71" s="20"/>
      <c r="V71" s="23"/>
      <c r="Z71" s="7"/>
    </row>
    <row r="72" spans="1:26" ht="24.75" customHeight="1">
      <c r="A72" s="16"/>
      <c r="B72" s="16"/>
      <c r="C72" s="16"/>
      <c r="D72" s="16"/>
      <c r="E72" s="16"/>
      <c r="T72" s="20"/>
      <c r="V72" s="23"/>
      <c r="Z72" s="7"/>
    </row>
    <row r="73" spans="1:26" ht="24.75" customHeight="1">
      <c r="A73" s="16"/>
      <c r="B73" s="16"/>
      <c r="C73" s="16"/>
      <c r="D73" s="16"/>
      <c r="E73" s="16"/>
      <c r="T73" s="20"/>
      <c r="V73" s="23"/>
      <c r="Z73" s="7"/>
    </row>
    <row r="74" spans="1:26" ht="24.75" customHeight="1">
      <c r="A74" s="16"/>
      <c r="B74" s="16"/>
      <c r="C74" s="16"/>
      <c r="D74" s="16"/>
      <c r="E74" s="16"/>
      <c r="T74" s="20"/>
      <c r="V74" s="23"/>
      <c r="Z74" s="7"/>
    </row>
    <row r="75" spans="1:26" ht="18.75">
      <c r="A75" s="16"/>
      <c r="B75" s="16"/>
      <c r="C75" s="16"/>
      <c r="D75" s="16"/>
      <c r="E75" s="16"/>
      <c r="V75" s="23"/>
      <c r="Z75" s="7"/>
    </row>
    <row r="76" spans="1:26" ht="18.75">
      <c r="A76" s="16"/>
      <c r="B76" s="16"/>
      <c r="C76" s="16"/>
      <c r="D76" s="16"/>
      <c r="E76" s="16"/>
      <c r="V76" s="23"/>
      <c r="Z76" s="7"/>
    </row>
    <row r="77" spans="1:26" ht="18.75">
      <c r="A77" s="16"/>
      <c r="B77" s="16"/>
      <c r="C77" s="16"/>
      <c r="D77" s="16"/>
      <c r="E77" s="16"/>
      <c r="V77" s="23"/>
      <c r="Z77" s="7"/>
    </row>
    <row r="78" spans="1:22" ht="18.75">
      <c r="A78" s="16"/>
      <c r="B78" s="16"/>
      <c r="C78" s="16"/>
      <c r="D78" s="16"/>
      <c r="E78" s="16"/>
      <c r="V78" s="23"/>
    </row>
  </sheetData>
  <sheetProtection sheet="1" objects="1" scenarios="1"/>
  <protectedRanges>
    <protectedRange sqref="L8:M20" name="ช่วง1"/>
  </protectedRanges>
  <mergeCells count="24">
    <mergeCell ref="K4:K6"/>
    <mergeCell ref="L4:N4"/>
    <mergeCell ref="O4:Q4"/>
    <mergeCell ref="P25:S25"/>
    <mergeCell ref="P26:S26"/>
    <mergeCell ref="P24:S24"/>
    <mergeCell ref="R4:R5"/>
    <mergeCell ref="S4:S5"/>
    <mergeCell ref="U4:U5"/>
    <mergeCell ref="A2:Y2"/>
    <mergeCell ref="A3:Y3"/>
    <mergeCell ref="A4:A7"/>
    <mergeCell ref="B4:B7"/>
    <mergeCell ref="C4:E7"/>
    <mergeCell ref="F4:F7"/>
    <mergeCell ref="G4:G7"/>
    <mergeCell ref="H4:H7"/>
    <mergeCell ref="I4:I7"/>
    <mergeCell ref="J4:J7"/>
    <mergeCell ref="X4:X5"/>
    <mergeCell ref="Y4:Y5"/>
    <mergeCell ref="T4:T5"/>
    <mergeCell ref="V4:V5"/>
    <mergeCell ref="W4:W5"/>
  </mergeCells>
  <printOptions/>
  <pageMargins left="0.07874015748031496" right="0" top="0.1968503937007874" bottom="0" header="0.1968503937007874" footer="0"/>
  <pageSetup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trang.nfe</dc:creator>
  <cp:keywords/>
  <dc:description/>
  <cp:lastModifiedBy>DELL</cp:lastModifiedBy>
  <cp:lastPrinted>2024-04-24T08:33:00Z</cp:lastPrinted>
  <dcterms:created xsi:type="dcterms:W3CDTF">2024-04-22T08:45:28Z</dcterms:created>
  <dcterms:modified xsi:type="dcterms:W3CDTF">2024-04-24T08:46:36Z</dcterms:modified>
  <cp:category/>
  <cp:version/>
  <cp:contentType/>
  <cp:contentStatus/>
</cp:coreProperties>
</file>